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V:\2023\2023 KVARTALNI IZVJEŠTAJI\2023 Kvartalni izvještaji 31.12.2023\OBRASCI FIN.IZVJ. 31.12.2023\POSLANO U RKPFI\"/>
    </mc:Choice>
  </mc:AlternateContent>
  <xr:revisionPtr revIDLastSave="0" documentId="8_{7F7F0D31-639B-4B0A-A0C1-E7478929BD7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F299" i="9"/>
  <c r="H298" i="9"/>
  <c r="G298" i="9"/>
  <c r="F298" i="9"/>
  <c r="E298" i="9"/>
  <c r="H297" i="9"/>
  <c r="G297" i="9"/>
  <c r="E297" i="9" s="1"/>
  <c r="B297" i="9" s="1"/>
  <c r="F297" i="9"/>
  <c r="H296" i="9"/>
  <c r="E296" i="9" s="1"/>
  <c r="B296" i="9" s="1"/>
  <c r="G296" i="9"/>
  <c r="F296" i="9"/>
  <c r="H295" i="9"/>
  <c r="G295" i="9"/>
  <c r="F295" i="9"/>
  <c r="H294" i="9"/>
  <c r="G294" i="9"/>
  <c r="E294" i="9" s="1"/>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E283" i="9" s="1"/>
  <c r="B283" i="9" s="1"/>
  <c r="G283" i="9"/>
  <c r="F283" i="9"/>
  <c r="H282" i="9"/>
  <c r="E282" i="9" s="1"/>
  <c r="B282" i="9" s="1"/>
  <c r="G282" i="9"/>
  <c r="F282" i="9"/>
  <c r="H281" i="9"/>
  <c r="G281" i="9"/>
  <c r="F281" i="9"/>
  <c r="F280" i="9"/>
  <c r="F279" i="9"/>
  <c r="F278" i="9"/>
  <c r="F276" i="9"/>
  <c r="L275" i="9"/>
  <c r="F275" i="9" s="1"/>
  <c r="H275" i="9"/>
  <c r="F274" i="9"/>
  <c r="I273" i="9"/>
  <c r="E273" i="9" s="1"/>
  <c r="B273" i="9" s="1"/>
  <c r="H273" i="9"/>
  <c r="F273" i="9"/>
  <c r="E272" i="9"/>
  <c r="M271" i="9"/>
  <c r="L271" i="9"/>
  <c r="F271" i="9" s="1"/>
  <c r="B271" i="9" s="1"/>
  <c r="E271" i="9"/>
  <c r="M270" i="9"/>
  <c r="L270" i="9"/>
  <c r="E270" i="9"/>
  <c r="M269" i="9"/>
  <c r="L269" i="9"/>
  <c r="F269" i="9"/>
  <c r="E269" i="9"/>
  <c r="B269" i="9" s="1"/>
  <c r="M268" i="9"/>
  <c r="L268" i="9"/>
  <c r="F268" i="9"/>
  <c r="B268" i="9" s="1"/>
  <c r="E268" i="9"/>
  <c r="M267" i="9"/>
  <c r="L267" i="9"/>
  <c r="F267" i="9" s="1"/>
  <c r="B267" i="9" s="1"/>
  <c r="E267" i="9"/>
  <c r="M266" i="9"/>
  <c r="L266" i="9"/>
  <c r="F266" i="9" s="1"/>
  <c r="B266" i="9" s="1"/>
  <c r="E266" i="9"/>
  <c r="M265" i="9"/>
  <c r="L265" i="9"/>
  <c r="F265" i="9"/>
  <c r="E265" i="9"/>
  <c r="B265" i="9" s="1"/>
  <c r="M264" i="9"/>
  <c r="L264" i="9"/>
  <c r="F264" i="9"/>
  <c r="B264" i="9" s="1"/>
  <c r="E264" i="9"/>
  <c r="M263" i="9"/>
  <c r="L263" i="9"/>
  <c r="F263" i="9" s="1"/>
  <c r="B263" i="9" s="1"/>
  <c r="E263" i="9"/>
  <c r="M262" i="9"/>
  <c r="L262" i="9"/>
  <c r="F262" i="9" s="1"/>
  <c r="B262" i="9" s="1"/>
  <c r="E262" i="9"/>
  <c r="M261" i="9"/>
  <c r="L261" i="9"/>
  <c r="F261" i="9"/>
  <c r="E261" i="9"/>
  <c r="B261" i="9" s="1"/>
  <c r="M260" i="9"/>
  <c r="L260" i="9"/>
  <c r="F260" i="9"/>
  <c r="E260" i="9"/>
  <c r="M259" i="9"/>
  <c r="L259" i="9"/>
  <c r="F259" i="9" s="1"/>
  <c r="B259" i="9" s="1"/>
  <c r="E259" i="9"/>
  <c r="M258" i="9"/>
  <c r="L258" i="9"/>
  <c r="F258" i="9" s="1"/>
  <c r="E258" i="9"/>
  <c r="B258" i="9"/>
  <c r="M257" i="9"/>
  <c r="L257" i="9"/>
  <c r="F257" i="9"/>
  <c r="E257" i="9"/>
  <c r="B257" i="9" s="1"/>
  <c r="M256" i="9"/>
  <c r="L256" i="9"/>
  <c r="F256" i="9"/>
  <c r="E256" i="9"/>
  <c r="B256" i="9" s="1"/>
  <c r="M255" i="9"/>
  <c r="L255" i="9"/>
  <c r="F255" i="9" s="1"/>
  <c r="B255" i="9" s="1"/>
  <c r="E255" i="9"/>
  <c r="M254" i="9"/>
  <c r="L254" i="9"/>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E244" i="9"/>
  <c r="M243" i="9"/>
  <c r="L243" i="9"/>
  <c r="F243" i="9" s="1"/>
  <c r="B243" i="9" s="1"/>
  <c r="E243" i="9"/>
  <c r="M242" i="9"/>
  <c r="L242" i="9"/>
  <c r="F242" i="9" s="1"/>
  <c r="E242" i="9"/>
  <c r="B242" i="9"/>
  <c r="M241" i="9"/>
  <c r="L241" i="9"/>
  <c r="F241" i="9"/>
  <c r="E241" i="9"/>
  <c r="B241" i="9" s="1"/>
  <c r="M240" i="9"/>
  <c r="L240" i="9"/>
  <c r="F240" i="9"/>
  <c r="E240" i="9"/>
  <c r="B240" i="9" s="1"/>
  <c r="M239" i="9"/>
  <c r="L239" i="9"/>
  <c r="F239" i="9" s="1"/>
  <c r="B239" i="9" s="1"/>
  <c r="E239" i="9"/>
  <c r="M238" i="9"/>
  <c r="L238" i="9"/>
  <c r="E238" i="9"/>
  <c r="M237" i="9"/>
  <c r="L237" i="9"/>
  <c r="F237" i="9"/>
  <c r="E237" i="9"/>
  <c r="B237" i="9" s="1"/>
  <c r="M236" i="9"/>
  <c r="L236" i="9"/>
  <c r="F236" i="9"/>
  <c r="E236" i="9"/>
  <c r="B236" i="9" s="1"/>
  <c r="M235" i="9"/>
  <c r="L235" i="9"/>
  <c r="F235" i="9" s="1"/>
  <c r="B235" i="9" s="1"/>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E228" i="9"/>
  <c r="M227" i="9"/>
  <c r="L227" i="9"/>
  <c r="F227" i="9" s="1"/>
  <c r="B227" i="9" s="1"/>
  <c r="E227" i="9"/>
  <c r="M226" i="9"/>
  <c r="L226" i="9"/>
  <c r="E226" i="9"/>
  <c r="M225" i="9"/>
  <c r="L225" i="9"/>
  <c r="F225" i="9"/>
  <c r="E225" i="9"/>
  <c r="B225" i="9" s="1"/>
  <c r="M224" i="9"/>
  <c r="L224" i="9"/>
  <c r="F224" i="9"/>
  <c r="E224" i="9"/>
  <c r="B224" i="9" s="1"/>
  <c r="M223" i="9"/>
  <c r="L223" i="9"/>
  <c r="E223" i="9"/>
  <c r="M222" i="9"/>
  <c r="L222" i="9"/>
  <c r="E222" i="9"/>
  <c r="M221" i="9"/>
  <c r="F221" i="9" s="1"/>
  <c r="L221" i="9"/>
  <c r="E221" i="9"/>
  <c r="M220" i="9"/>
  <c r="F220" i="9" s="1"/>
  <c r="L220" i="9"/>
  <c r="E220" i="9"/>
  <c r="M219" i="9"/>
  <c r="L219" i="9"/>
  <c r="E219" i="9"/>
  <c r="M218" i="9"/>
  <c r="L218" i="9"/>
  <c r="E218" i="9"/>
  <c r="M217" i="9"/>
  <c r="L217" i="9"/>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F89" i="9"/>
  <c r="B89" i="9"/>
  <c r="H88" i="9"/>
  <c r="G88" i="9"/>
  <c r="F88" i="9"/>
  <c r="E88" i="9"/>
  <c r="B88" i="9" s="1"/>
  <c r="H87" i="9"/>
  <c r="G87" i="9"/>
  <c r="F87" i="9"/>
  <c r="E87" i="9"/>
  <c r="H86" i="9"/>
  <c r="G86" i="9"/>
  <c r="E86" i="9" s="1"/>
  <c r="F86" i="9"/>
  <c r="H85" i="9"/>
  <c r="G85" i="9"/>
  <c r="E85" i="9" s="1"/>
  <c r="F85" i="9"/>
  <c r="B85" i="9"/>
  <c r="H84" i="9"/>
  <c r="G84" i="9"/>
  <c r="F84" i="9"/>
  <c r="E84" i="9"/>
  <c r="B84" i="9" s="1"/>
  <c r="H83" i="9"/>
  <c r="G83" i="9"/>
  <c r="F83" i="9"/>
  <c r="E83" i="9"/>
  <c r="H82" i="9"/>
  <c r="G82" i="9"/>
  <c r="E82" i="9" s="1"/>
  <c r="F82" i="9"/>
  <c r="H81" i="9"/>
  <c r="G81" i="9"/>
  <c r="E81" i="9" s="1"/>
  <c r="F81" i="9"/>
  <c r="B81" i="9"/>
  <c r="H80" i="9"/>
  <c r="G80" i="9"/>
  <c r="F80" i="9"/>
  <c r="E80" i="9"/>
  <c r="B80" i="9" s="1"/>
  <c r="H79" i="9"/>
  <c r="G79" i="9"/>
  <c r="F79" i="9"/>
  <c r="E79" i="9"/>
  <c r="H78" i="9"/>
  <c r="G78" i="9"/>
  <c r="E78" i="9" s="1"/>
  <c r="F78" i="9"/>
  <c r="H77" i="9"/>
  <c r="G77" i="9"/>
  <c r="E77" i="9" s="1"/>
  <c r="F77" i="9"/>
  <c r="B77" i="9"/>
  <c r="H76" i="9"/>
  <c r="G76" i="9"/>
  <c r="F76" i="9"/>
  <c r="E76" i="9"/>
  <c r="B76" i="9" s="1"/>
  <c r="H75" i="9"/>
  <c r="G75" i="9"/>
  <c r="F75" i="9"/>
  <c r="E75" i="9"/>
  <c r="H74" i="9"/>
  <c r="G74" i="9"/>
  <c r="F74" i="9"/>
  <c r="E74" i="9"/>
  <c r="H73" i="9"/>
  <c r="E73" i="9" s="1"/>
  <c r="G73" i="9"/>
  <c r="F73" i="9"/>
  <c r="H72" i="9"/>
  <c r="G72" i="9"/>
  <c r="E72" i="9" s="1"/>
  <c r="B72" i="9" s="1"/>
  <c r="F72" i="9"/>
  <c r="H71" i="9"/>
  <c r="G71" i="9"/>
  <c r="F71" i="9"/>
  <c r="H70" i="9"/>
  <c r="E70" i="9" s="1"/>
  <c r="B70" i="9" s="1"/>
  <c r="G70" i="9"/>
  <c r="F70" i="9"/>
  <c r="H69" i="9"/>
  <c r="E69" i="9" s="1"/>
  <c r="B69" i="9" s="1"/>
  <c r="G69" i="9"/>
  <c r="F69" i="9"/>
  <c r="H68" i="9"/>
  <c r="G68" i="9"/>
  <c r="F68" i="9"/>
  <c r="H67" i="9"/>
  <c r="G67" i="9"/>
  <c r="E67" i="9" s="1"/>
  <c r="B67" i="9" s="1"/>
  <c r="F67" i="9"/>
  <c r="H66" i="9"/>
  <c r="G66" i="9"/>
  <c r="F66" i="9"/>
  <c r="E66" i="9"/>
  <c r="B66" i="9" s="1"/>
  <c r="H65" i="9"/>
  <c r="E65" i="9" s="1"/>
  <c r="G65" i="9"/>
  <c r="F65" i="9"/>
  <c r="H64" i="9"/>
  <c r="G64" i="9"/>
  <c r="E64" i="9" s="1"/>
  <c r="B64" i="9" s="1"/>
  <c r="F64" i="9"/>
  <c r="H63" i="9"/>
  <c r="G63" i="9"/>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G57" i="9"/>
  <c r="F57" i="9"/>
  <c r="H56" i="9"/>
  <c r="G56" i="9"/>
  <c r="E56" i="9" s="1"/>
  <c r="B56" i="9" s="1"/>
  <c r="F56" i="9"/>
  <c r="H55" i="9"/>
  <c r="G55" i="9"/>
  <c r="F55" i="9"/>
  <c r="H54" i="9"/>
  <c r="G54" i="9"/>
  <c r="F54" i="9"/>
  <c r="E54" i="9"/>
  <c r="B54" i="9" s="1"/>
  <c r="H53" i="9"/>
  <c r="E53" i="9" s="1"/>
  <c r="B53" i="9" s="1"/>
  <c r="G53" i="9"/>
  <c r="F53" i="9"/>
  <c r="H52" i="9"/>
  <c r="G52" i="9"/>
  <c r="E52" i="9" s="1"/>
  <c r="B52" i="9" s="1"/>
  <c r="F52" i="9"/>
  <c r="H51" i="9"/>
  <c r="G51" i="9"/>
  <c r="F51" i="9"/>
  <c r="H50" i="9"/>
  <c r="G50" i="9"/>
  <c r="F50" i="9"/>
  <c r="E50" i="9"/>
  <c r="B50" i="9" s="1"/>
  <c r="H49" i="9"/>
  <c r="E49" i="9" s="1"/>
  <c r="G49" i="9"/>
  <c r="F49" i="9"/>
  <c r="H48" i="9"/>
  <c r="G48" i="9"/>
  <c r="E48" i="9" s="1"/>
  <c r="B48" i="9" s="1"/>
  <c r="F48" i="9"/>
  <c r="H47" i="9"/>
  <c r="G47" i="9"/>
  <c r="F47" i="9"/>
  <c r="H46" i="9"/>
  <c r="E46" i="9" s="1"/>
  <c r="B46" i="9" s="1"/>
  <c r="G46" i="9"/>
  <c r="F46" i="9"/>
  <c r="H45" i="9"/>
  <c r="E45" i="9" s="1"/>
  <c r="B45" i="9" s="1"/>
  <c r="G45" i="9"/>
  <c r="F45" i="9"/>
  <c r="H44" i="9"/>
  <c r="G44" i="9"/>
  <c r="E44" i="9" s="1"/>
  <c r="B44" i="9" s="1"/>
  <c r="F44" i="9"/>
  <c r="H43" i="9"/>
  <c r="G43" i="9"/>
  <c r="F43" i="9"/>
  <c r="H42" i="9"/>
  <c r="G42" i="9"/>
  <c r="F42" i="9"/>
  <c r="E42" i="9"/>
  <c r="B42" i="9" s="1"/>
  <c r="H41" i="9"/>
  <c r="E41" i="9" s="1"/>
  <c r="G41" i="9"/>
  <c r="F41" i="9"/>
  <c r="H40" i="9"/>
  <c r="G40" i="9"/>
  <c r="F40" i="9"/>
  <c r="H39" i="9"/>
  <c r="G39" i="9"/>
  <c r="F39" i="9"/>
  <c r="H38" i="9"/>
  <c r="G38" i="9"/>
  <c r="F38" i="9"/>
  <c r="E38" i="9"/>
  <c r="B38" i="9" s="1"/>
  <c r="H37" i="9"/>
  <c r="E37" i="9" s="1"/>
  <c r="B37" i="9" s="1"/>
  <c r="G37" i="9"/>
  <c r="F37" i="9"/>
  <c r="H36" i="9"/>
  <c r="G36" i="9"/>
  <c r="E36" i="9" s="1"/>
  <c r="B36" i="9" s="1"/>
  <c r="F36" i="9"/>
  <c r="H35" i="9"/>
  <c r="G35" i="9"/>
  <c r="F35" i="9"/>
  <c r="H34" i="9"/>
  <c r="G34" i="9"/>
  <c r="F34" i="9"/>
  <c r="E34" i="9"/>
  <c r="B34" i="9" s="1"/>
  <c r="H33" i="9"/>
  <c r="G33" i="9"/>
  <c r="F33" i="9"/>
  <c r="H32" i="9"/>
  <c r="G32" i="9"/>
  <c r="F32" i="9"/>
  <c r="H31" i="9"/>
  <c r="G31" i="9"/>
  <c r="F31" i="9"/>
  <c r="H30" i="9"/>
  <c r="G30" i="9"/>
  <c r="F30" i="9"/>
  <c r="E30" i="9"/>
  <c r="B30" i="9" s="1"/>
  <c r="H29" i="9"/>
  <c r="E29" i="9" s="1"/>
  <c r="B29" i="9" s="1"/>
  <c r="G29" i="9"/>
  <c r="F29" i="9"/>
  <c r="H28" i="9"/>
  <c r="G28" i="9"/>
  <c r="E28" i="9" s="1"/>
  <c r="B28" i="9" s="1"/>
  <c r="F28" i="9"/>
  <c r="H27" i="9"/>
  <c r="G27" i="9"/>
  <c r="F27" i="9"/>
  <c r="H26" i="9"/>
  <c r="G26" i="9"/>
  <c r="F26" i="9"/>
  <c r="E26" i="9"/>
  <c r="B26" i="9" s="1"/>
  <c r="H25" i="9"/>
  <c r="E25" i="9" s="1"/>
  <c r="G25" i="9"/>
  <c r="F25" i="9"/>
  <c r="H24" i="9"/>
  <c r="G24" i="9"/>
  <c r="E24" i="9" s="1"/>
  <c r="B24" i="9" s="1"/>
  <c r="F24" i="9"/>
  <c r="H23" i="9"/>
  <c r="G23" i="9"/>
  <c r="F23" i="9"/>
  <c r="H22" i="9"/>
  <c r="G22" i="9"/>
  <c r="F22" i="9"/>
  <c r="E22" i="9"/>
  <c r="B22" i="9" s="1"/>
  <c r="F21" i="9"/>
  <c r="F4" i="9"/>
  <c r="O3" i="9"/>
  <c r="G275" i="9" s="1"/>
  <c r="E275" i="9" s="1"/>
  <c r="I3" i="9"/>
  <c r="H3" i="9"/>
  <c r="G3" i="9"/>
  <c r="D101" i="8"/>
  <c r="I36" i="3" s="1"/>
  <c r="D95" i="8"/>
  <c r="D90" i="8"/>
  <c r="D85" i="8"/>
  <c r="D80" i="8"/>
  <c r="D75" i="8"/>
  <c r="D70" i="8"/>
  <c r="D65" i="8"/>
  <c r="D60" i="8"/>
  <c r="D55" i="8"/>
  <c r="D50" i="8"/>
  <c r="D49" i="8" s="1"/>
  <c r="D44" i="8"/>
  <c r="D43" i="8" s="1"/>
  <c r="D36" i="8"/>
  <c r="D26" i="8"/>
  <c r="D18" i="8"/>
  <c r="D8" i="8"/>
  <c r="D6" i="8" s="1"/>
  <c r="C1481" i="1" s="1"/>
  <c r="E44" i="7"/>
  <c r="D44" i="7"/>
  <c r="E39" i="7"/>
  <c r="D39" i="7"/>
  <c r="D38" i="7" s="1"/>
  <c r="E38" i="7"/>
  <c r="E30" i="7"/>
  <c r="D30" i="7"/>
  <c r="D22" i="7" s="1"/>
  <c r="E23" i="7"/>
  <c r="E22" i="7" s="1"/>
  <c r="D23" i="7"/>
  <c r="E14" i="7"/>
  <c r="E6" i="7" s="1"/>
  <c r="D14" i="7"/>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C1223" i="1" s="1"/>
  <c r="F244" i="5"/>
  <c r="F243" i="5"/>
  <c r="E242" i="5"/>
  <c r="D1219" i="1" s="1"/>
  <c r="D242" i="5"/>
  <c r="F241" i="5"/>
  <c r="F240" i="5"/>
  <c r="E239" i="5"/>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E206" i="5"/>
  <c r="H310" i="9" s="1"/>
  <c r="D206" i="5"/>
  <c r="G310" i="9"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E180" i="5"/>
  <c r="F180" i="5" s="1"/>
  <c r="D180" i="5"/>
  <c r="F179" i="5"/>
  <c r="F178" i="5"/>
  <c r="E177" i="5"/>
  <c r="H307"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9" i="5" s="1"/>
  <c r="D78" i="5"/>
  <c r="F77" i="5"/>
  <c r="F76" i="5"/>
  <c r="F75" i="5"/>
  <c r="F74" i="5"/>
  <c r="F73" i="5"/>
  <c r="F72" i="5"/>
  <c r="F71" i="5"/>
  <c r="F70" i="5"/>
  <c r="E70" i="5"/>
  <c r="E69" i="5" s="1"/>
  <c r="D1047" i="1"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985" i="1"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F418" i="4" s="1"/>
  <c r="D418" i="4"/>
  <c r="E417" i="4"/>
  <c r="D412" i="1" s="1"/>
  <c r="G412" i="1" s="1"/>
  <c r="D417" i="4"/>
  <c r="E416" i="4"/>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E298"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06" i="1" s="1"/>
  <c r="H206" i="1"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0" i="1" s="1"/>
  <c r="H130" i="1" s="1"/>
  <c r="D134"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H79" i="1" s="1"/>
  <c r="D83" i="4"/>
  <c r="F83" i="4" s="1"/>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F54" i="4" s="1"/>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G163" i="9" s="1"/>
  <c r="E163" i="9" s="1"/>
  <c r="B163" i="9" s="1"/>
  <c r="D17" i="4"/>
  <c r="F16" i="4"/>
  <c r="F15" i="4"/>
  <c r="F14" i="4"/>
  <c r="F13" i="4"/>
  <c r="F12" i="4"/>
  <c r="F11" i="4"/>
  <c r="F10" i="4"/>
  <c r="F9" i="4"/>
  <c r="E8" i="4"/>
  <c r="D8" i="4"/>
  <c r="G36" i="3"/>
  <c r="B36" i="3"/>
  <c r="I35"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G1575" i="1"/>
  <c r="C1575" i="1"/>
  <c r="H1575" i="1" s="1"/>
  <c r="H1574" i="1"/>
  <c r="C1574" i="1"/>
  <c r="G1574" i="1" s="1"/>
  <c r="H1573" i="1"/>
  <c r="G1573" i="1"/>
  <c r="C1573" i="1"/>
  <c r="C1572" i="1"/>
  <c r="G1572" i="1" s="1"/>
  <c r="G1571" i="1"/>
  <c r="C1571" i="1"/>
  <c r="H1571" i="1" s="1"/>
  <c r="C1570" i="1"/>
  <c r="G1570" i="1" s="1"/>
  <c r="H1569" i="1"/>
  <c r="G1569" i="1"/>
  <c r="C1569" i="1"/>
  <c r="H1568" i="1"/>
  <c r="C1568" i="1"/>
  <c r="G1568" i="1" s="1"/>
  <c r="G1567" i="1"/>
  <c r="C1567" i="1"/>
  <c r="H1567" i="1" s="1"/>
  <c r="H1566" i="1"/>
  <c r="C1566" i="1"/>
  <c r="G1566" i="1" s="1"/>
  <c r="H1565" i="1"/>
  <c r="G1565" i="1"/>
  <c r="C1565" i="1"/>
  <c r="C1564" i="1"/>
  <c r="G1564" i="1" s="1"/>
  <c r="G1563" i="1"/>
  <c r="C1563" i="1"/>
  <c r="H1563" i="1" s="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H1544" i="1"/>
  <c r="C1544" i="1"/>
  <c r="G1544" i="1" s="1"/>
  <c r="G1543" i="1"/>
  <c r="C1543" i="1"/>
  <c r="H1543" i="1" s="1"/>
  <c r="H1542" i="1"/>
  <c r="C1542" i="1"/>
  <c r="G1542" i="1" s="1"/>
  <c r="H1541" i="1"/>
  <c r="G1541" i="1"/>
  <c r="C1541" i="1"/>
  <c r="C1540" i="1"/>
  <c r="G1539" i="1"/>
  <c r="C1539" i="1"/>
  <c r="H1539" i="1" s="1"/>
  <c r="C1538" i="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H1528" i="1"/>
  <c r="C1528" i="1"/>
  <c r="G1528" i="1" s="1"/>
  <c r="G1527" i="1"/>
  <c r="C1527" i="1"/>
  <c r="H1527" i="1" s="1"/>
  <c r="H1526" i="1"/>
  <c r="C1526" i="1"/>
  <c r="G1526" i="1" s="1"/>
  <c r="H1525" i="1"/>
  <c r="G1525" i="1"/>
  <c r="C1525" i="1"/>
  <c r="C1524" i="1"/>
  <c r="G1523" i="1"/>
  <c r="C1523" i="1"/>
  <c r="H1523" i="1" s="1"/>
  <c r="C1522" i="1"/>
  <c r="H1521" i="1"/>
  <c r="G1521" i="1"/>
  <c r="C1521" i="1"/>
  <c r="H1520" i="1"/>
  <c r="C1520" i="1"/>
  <c r="G1520" i="1" s="1"/>
  <c r="G1519" i="1"/>
  <c r="C1519" i="1"/>
  <c r="H1519" i="1" s="1"/>
  <c r="H1518" i="1"/>
  <c r="C1518" i="1"/>
  <c r="G1518" i="1" s="1"/>
  <c r="G1516" i="1"/>
  <c r="C1516" i="1"/>
  <c r="H1516" i="1" s="1"/>
  <c r="G1515" i="1"/>
  <c r="C1515" i="1"/>
  <c r="H1515" i="1" s="1"/>
  <c r="H1514" i="1"/>
  <c r="C1514" i="1"/>
  <c r="G1514" i="1" s="1"/>
  <c r="H1513" i="1"/>
  <c r="G1513" i="1"/>
  <c r="C1513" i="1"/>
  <c r="G1512" i="1"/>
  <c r="C1512" i="1"/>
  <c r="H1512" i="1" s="1"/>
  <c r="G1511" i="1"/>
  <c r="C1511" i="1"/>
  <c r="H1511" i="1" s="1"/>
  <c r="C1510" i="1"/>
  <c r="G1510" i="1" s="1"/>
  <c r="C1509" i="1"/>
  <c r="H1509" i="1" s="1"/>
  <c r="C1508" i="1"/>
  <c r="H1508" i="1" s="1"/>
  <c r="C1507" i="1"/>
  <c r="H1507" i="1" s="1"/>
  <c r="C1506" i="1"/>
  <c r="G1506" i="1" s="1"/>
  <c r="G1505" i="1"/>
  <c r="C1505" i="1"/>
  <c r="H1505" i="1" s="1"/>
  <c r="C1504" i="1"/>
  <c r="H1504" i="1" s="1"/>
  <c r="C1503" i="1"/>
  <c r="H1503" i="1" s="1"/>
  <c r="C1502" i="1"/>
  <c r="G1502" i="1" s="1"/>
  <c r="C1500" i="1"/>
  <c r="C1498" i="1"/>
  <c r="H1497" i="1"/>
  <c r="G1497" i="1"/>
  <c r="C1497" i="1"/>
  <c r="H1496" i="1"/>
  <c r="C1496" i="1"/>
  <c r="G1496" i="1" s="1"/>
  <c r="C1495" i="1"/>
  <c r="C1494" i="1"/>
  <c r="G1494" i="1" s="1"/>
  <c r="H1493" i="1"/>
  <c r="G1493" i="1"/>
  <c r="C1493" i="1"/>
  <c r="C1492" i="1"/>
  <c r="C1491" i="1"/>
  <c r="H1491" i="1" s="1"/>
  <c r="C1490" i="1"/>
  <c r="C1489" i="1"/>
  <c r="H1489" i="1" s="1"/>
  <c r="C1488" i="1"/>
  <c r="G1488" i="1" s="1"/>
  <c r="C1487" i="1"/>
  <c r="H1486" i="1"/>
  <c r="G1486" i="1"/>
  <c r="C1486" i="1"/>
  <c r="C1485" i="1"/>
  <c r="G1485" i="1" s="1"/>
  <c r="C1484" i="1"/>
  <c r="H1484" i="1" s="1"/>
  <c r="C1483" i="1"/>
  <c r="C1482" i="1"/>
  <c r="H1482" i="1" s="1"/>
  <c r="G1480" i="1"/>
  <c r="C1480" i="1"/>
  <c r="H1480" i="1" s="1"/>
  <c r="H1479" i="1"/>
  <c r="D1479" i="1"/>
  <c r="J1479" i="1" s="1"/>
  <c r="C1479" i="1"/>
  <c r="D1478" i="1"/>
  <c r="H1478" i="1" s="1"/>
  <c r="C1478" i="1"/>
  <c r="H1477" i="1"/>
  <c r="D1477" i="1"/>
  <c r="J1477" i="1" s="1"/>
  <c r="C1477" i="1"/>
  <c r="J1476" i="1"/>
  <c r="D1476" i="1"/>
  <c r="H1476" i="1" s="1"/>
  <c r="C1476" i="1"/>
  <c r="G1476" i="1" s="1"/>
  <c r="I1476" i="1" s="1"/>
  <c r="D1475" i="1"/>
  <c r="H1475" i="1" s="1"/>
  <c r="C1475" i="1"/>
  <c r="H1474" i="1"/>
  <c r="D1474" i="1"/>
  <c r="J1474" i="1" s="1"/>
  <c r="C1474" i="1"/>
  <c r="D1473" i="1"/>
  <c r="H1473" i="1" s="1"/>
  <c r="C1473" i="1"/>
  <c r="G1473" i="1" s="1"/>
  <c r="I1473" i="1" s="1"/>
  <c r="H1472" i="1"/>
  <c r="D1472" i="1"/>
  <c r="J1472" i="1" s="1"/>
  <c r="C1472" i="1"/>
  <c r="D1471" i="1"/>
  <c r="H1471" i="1" s="1"/>
  <c r="C1471" i="1"/>
  <c r="D1470" i="1"/>
  <c r="H1470" i="1" s="1"/>
  <c r="C1470" i="1"/>
  <c r="G1470" i="1" s="1"/>
  <c r="D1469" i="1"/>
  <c r="H1469" i="1" s="1"/>
  <c r="C1469" i="1"/>
  <c r="H1468" i="1"/>
  <c r="D1468" i="1"/>
  <c r="J1468" i="1" s="1"/>
  <c r="C1468" i="1"/>
  <c r="G1468" i="1" s="1"/>
  <c r="I1468" i="1" s="1"/>
  <c r="D1467" i="1"/>
  <c r="H1467" i="1" s="1"/>
  <c r="C1467" i="1"/>
  <c r="G1467" i="1" s="1"/>
  <c r="I1467" i="1" s="1"/>
  <c r="H1466" i="1"/>
  <c r="D1466" i="1"/>
  <c r="J1466" i="1" s="1"/>
  <c r="C1466" i="1"/>
  <c r="G1466" i="1" s="1"/>
  <c r="D1465" i="1"/>
  <c r="H1465" i="1" s="1"/>
  <c r="C1465" i="1"/>
  <c r="H1464" i="1"/>
  <c r="D1464" i="1"/>
  <c r="J1464" i="1" s="1"/>
  <c r="C1464" i="1"/>
  <c r="G1464" i="1" s="1"/>
  <c r="I1464" i="1" s="1"/>
  <c r="D1463" i="1"/>
  <c r="H1463" i="1" s="1"/>
  <c r="C1463" i="1"/>
  <c r="G1463" i="1" s="1"/>
  <c r="H1462" i="1"/>
  <c r="D1462" i="1"/>
  <c r="J1462" i="1" s="1"/>
  <c r="C1462" i="1"/>
  <c r="G1462" i="1" s="1"/>
  <c r="H1461" i="1"/>
  <c r="D1461" i="1"/>
  <c r="C1461" i="1"/>
  <c r="G1461" i="1" s="1"/>
  <c r="D1460" i="1"/>
  <c r="H1460" i="1" s="1"/>
  <c r="C1460" i="1"/>
  <c r="G1460" i="1" s="1"/>
  <c r="I1460" i="1" s="1"/>
  <c r="H1459" i="1"/>
  <c r="D1459" i="1"/>
  <c r="J1459" i="1" s="1"/>
  <c r="C1459" i="1"/>
  <c r="G1459" i="1" s="1"/>
  <c r="I1459" i="1" s="1"/>
  <c r="J1458" i="1"/>
  <c r="D1458" i="1"/>
  <c r="H1458" i="1" s="1"/>
  <c r="C1458" i="1"/>
  <c r="G1458" i="1" s="1"/>
  <c r="I1458" i="1" s="1"/>
  <c r="H1457" i="1"/>
  <c r="D1457" i="1"/>
  <c r="J1457" i="1" s="1"/>
  <c r="C1457" i="1"/>
  <c r="G1457" i="1" s="1"/>
  <c r="D1456" i="1"/>
  <c r="H1456" i="1" s="1"/>
  <c r="C1456" i="1"/>
  <c r="G1456" i="1" s="1"/>
  <c r="I1456" i="1" s="1"/>
  <c r="H1455" i="1"/>
  <c r="D1455" i="1"/>
  <c r="J1455" i="1" s="1"/>
  <c r="C1455" i="1"/>
  <c r="G1455" i="1" s="1"/>
  <c r="I1455" i="1" s="1"/>
  <c r="H1454" i="1"/>
  <c r="D1454" i="1"/>
  <c r="C1454" i="1"/>
  <c r="G1454" i="1" s="1"/>
  <c r="H1453" i="1"/>
  <c r="D1453" i="1"/>
  <c r="G1453" i="1" s="1"/>
  <c r="C1453" i="1"/>
  <c r="D1452" i="1"/>
  <c r="H1452" i="1" s="1"/>
  <c r="C1452" i="1"/>
  <c r="G1452" i="1" s="1"/>
  <c r="I1452" i="1" s="1"/>
  <c r="H1451" i="1"/>
  <c r="D1451" i="1"/>
  <c r="J1451" i="1" s="1"/>
  <c r="C1451" i="1"/>
  <c r="J1450" i="1"/>
  <c r="D1450" i="1"/>
  <c r="H1450" i="1" s="1"/>
  <c r="C1450" i="1"/>
  <c r="G1450" i="1" s="1"/>
  <c r="I1450" i="1" s="1"/>
  <c r="H1449" i="1"/>
  <c r="D1449" i="1"/>
  <c r="J1449" i="1" s="1"/>
  <c r="C1449" i="1"/>
  <c r="D1448" i="1"/>
  <c r="H1448" i="1" s="1"/>
  <c r="C1448" i="1"/>
  <c r="G1448" i="1" s="1"/>
  <c r="I1448" i="1" s="1"/>
  <c r="H1447" i="1"/>
  <c r="D1447" i="1"/>
  <c r="J1447" i="1" s="1"/>
  <c r="C1447" i="1"/>
  <c r="D1446" i="1"/>
  <c r="C1446" i="1"/>
  <c r="G1446" i="1" s="1"/>
  <c r="D1445" i="1"/>
  <c r="G1445" i="1" s="1"/>
  <c r="C1445" i="1"/>
  <c r="D1444" i="1"/>
  <c r="C1444" i="1"/>
  <c r="G1443" i="1"/>
  <c r="D1443" i="1"/>
  <c r="C1443" i="1"/>
  <c r="H1443" i="1" s="1"/>
  <c r="D1442" i="1"/>
  <c r="C1442" i="1"/>
  <c r="G1441" i="1"/>
  <c r="I1441" i="1" s="1"/>
  <c r="D1441" i="1"/>
  <c r="C1441" i="1"/>
  <c r="H1441" i="1" s="1"/>
  <c r="D1440" i="1"/>
  <c r="C1440" i="1"/>
  <c r="G1439" i="1"/>
  <c r="D1439" i="1"/>
  <c r="C1439" i="1"/>
  <c r="H1439" i="1" s="1"/>
  <c r="G1438" i="1"/>
  <c r="D1438" i="1"/>
  <c r="C1438" i="1"/>
  <c r="H1438"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D1420" i="1"/>
  <c r="C1420" i="1"/>
  <c r="H1420" i="1" s="1"/>
  <c r="D1419" i="1"/>
  <c r="C1419" i="1"/>
  <c r="H1419" i="1" s="1"/>
  <c r="G1418" i="1"/>
  <c r="D1418" i="1"/>
  <c r="C1418" i="1"/>
  <c r="H1418" i="1" s="1"/>
  <c r="G1417" i="1"/>
  <c r="D1417" i="1"/>
  <c r="C1417" i="1"/>
  <c r="H1417" i="1" s="1"/>
  <c r="D1416" i="1"/>
  <c r="C1416" i="1"/>
  <c r="H1416" i="1" s="1"/>
  <c r="D1415" i="1"/>
  <c r="C1415" i="1"/>
  <c r="H1415" i="1" s="1"/>
  <c r="G1414" i="1"/>
  <c r="D1414" i="1"/>
  <c r="C1414" i="1"/>
  <c r="H1414" i="1" s="1"/>
  <c r="G1413" i="1"/>
  <c r="D1413" i="1"/>
  <c r="C1413" i="1"/>
  <c r="H1413" i="1" s="1"/>
  <c r="D1412" i="1"/>
  <c r="C1412" i="1"/>
  <c r="H1412" i="1" s="1"/>
  <c r="D1411" i="1"/>
  <c r="C1411" i="1"/>
  <c r="H1411" i="1" s="1"/>
  <c r="G1410" i="1"/>
  <c r="D1410" i="1"/>
  <c r="C1410" i="1"/>
  <c r="H1410" i="1" s="1"/>
  <c r="G1409" i="1"/>
  <c r="D1409" i="1"/>
  <c r="C1409" i="1"/>
  <c r="H1409" i="1" s="1"/>
  <c r="D1408" i="1"/>
  <c r="D1407" i="1"/>
  <c r="C1407" i="1"/>
  <c r="H1407" i="1" s="1"/>
  <c r="G1406" i="1"/>
  <c r="D1406" i="1"/>
  <c r="C1406" i="1"/>
  <c r="H1406" i="1" s="1"/>
  <c r="G1405" i="1"/>
  <c r="D1405" i="1"/>
  <c r="C1405" i="1"/>
  <c r="H1405" i="1" s="1"/>
  <c r="D1404" i="1"/>
  <c r="C1404" i="1"/>
  <c r="H1404" i="1" s="1"/>
  <c r="D1403" i="1"/>
  <c r="C1403" i="1"/>
  <c r="H1403" i="1" s="1"/>
  <c r="G1402" i="1"/>
  <c r="D1402" i="1"/>
  <c r="C1402" i="1"/>
  <c r="H1402" i="1" s="1"/>
  <c r="G1401" i="1"/>
  <c r="D1401" i="1"/>
  <c r="C1401" i="1"/>
  <c r="H1401" i="1" s="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C1383" i="1"/>
  <c r="H1383" i="1" s="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D1365" i="1"/>
  <c r="G1365" i="1" s="1"/>
  <c r="C1365" i="1"/>
  <c r="D1364" i="1"/>
  <c r="C1364" i="1"/>
  <c r="H1364" i="1" s="1"/>
  <c r="D1363" i="1"/>
  <c r="C1363" i="1"/>
  <c r="H1363" i="1" s="1"/>
  <c r="G1362" i="1"/>
  <c r="D1362" i="1"/>
  <c r="C1362" i="1"/>
  <c r="H1362" i="1" s="1"/>
  <c r="D1361" i="1"/>
  <c r="C1361" i="1"/>
  <c r="D1360" i="1"/>
  <c r="C1360" i="1"/>
  <c r="D1359" i="1"/>
  <c r="C1359" i="1"/>
  <c r="H1359" i="1" s="1"/>
  <c r="G1358" i="1"/>
  <c r="D1358" i="1"/>
  <c r="C1358" i="1"/>
  <c r="H1358" i="1" s="1"/>
  <c r="D1357" i="1"/>
  <c r="G1357" i="1" s="1"/>
  <c r="C1357" i="1"/>
  <c r="D1356" i="1"/>
  <c r="C1356" i="1"/>
  <c r="H1356" i="1" s="1"/>
  <c r="D1355" i="1"/>
  <c r="C1355" i="1"/>
  <c r="H1355" i="1" s="1"/>
  <c r="G1354" i="1"/>
  <c r="D1354" i="1"/>
  <c r="C1354" i="1"/>
  <c r="H1354" i="1" s="1"/>
  <c r="D1353" i="1"/>
  <c r="G1353" i="1" s="1"/>
  <c r="C1353" i="1"/>
  <c r="D1352" i="1"/>
  <c r="C1352" i="1"/>
  <c r="H1352" i="1" s="1"/>
  <c r="D1351" i="1"/>
  <c r="C1351" i="1"/>
  <c r="H1351" i="1" s="1"/>
  <c r="G1350" i="1"/>
  <c r="D1350" i="1"/>
  <c r="C1350" i="1"/>
  <c r="H1350" i="1" s="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H1247" i="1" s="1"/>
  <c r="C1247" i="1"/>
  <c r="H1246" i="1"/>
  <c r="G1246" i="1"/>
  <c r="D1246" i="1"/>
  <c r="C1246" i="1"/>
  <c r="D1245" i="1"/>
  <c r="H1245" i="1" s="1"/>
  <c r="C1245" i="1"/>
  <c r="H1244" i="1"/>
  <c r="D1244" i="1"/>
  <c r="G1244" i="1" s="1"/>
  <c r="C1244" i="1"/>
  <c r="H1243" i="1"/>
  <c r="G1243" i="1"/>
  <c r="D1243" i="1"/>
  <c r="C1243" i="1"/>
  <c r="H1242" i="1"/>
  <c r="G1242" i="1"/>
  <c r="D1242" i="1"/>
  <c r="C1242" i="1"/>
  <c r="G1241" i="1"/>
  <c r="D1241" i="1"/>
  <c r="H1241" i="1" s="1"/>
  <c r="C1241" i="1"/>
  <c r="H1240" i="1"/>
  <c r="G1240" i="1"/>
  <c r="D1240" i="1"/>
  <c r="C1240" i="1"/>
  <c r="H1239" i="1"/>
  <c r="G1239" i="1"/>
  <c r="D1239" i="1"/>
  <c r="C1239" i="1"/>
  <c r="H1238" i="1"/>
  <c r="G1238" i="1"/>
  <c r="D1238" i="1"/>
  <c r="C1238" i="1"/>
  <c r="H1237" i="1"/>
  <c r="D1237" i="1"/>
  <c r="G1237" i="1" s="1"/>
  <c r="C1237" i="1"/>
  <c r="H1236" i="1"/>
  <c r="D1236" i="1"/>
  <c r="G1236" i="1" s="1"/>
  <c r="C1236" i="1"/>
  <c r="G1234" i="1"/>
  <c r="D1234" i="1"/>
  <c r="H1234" i="1" s="1"/>
  <c r="C1234" i="1"/>
  <c r="D1233" i="1"/>
  <c r="H1233" i="1" s="1"/>
  <c r="C1233" i="1"/>
  <c r="D1232" i="1"/>
  <c r="H1232" i="1" s="1"/>
  <c r="C1232" i="1"/>
  <c r="H1231" i="1"/>
  <c r="G1231" i="1"/>
  <c r="D1231" i="1"/>
  <c r="C1231" i="1"/>
  <c r="D1230" i="1"/>
  <c r="H1230" i="1" s="1"/>
  <c r="C1230" i="1"/>
  <c r="H1229" i="1"/>
  <c r="G1229" i="1"/>
  <c r="D1229" i="1"/>
  <c r="C1229" i="1"/>
  <c r="D1228" i="1"/>
  <c r="H1228" i="1" s="1"/>
  <c r="C1228" i="1"/>
  <c r="D1227" i="1"/>
  <c r="G1227" i="1" s="1"/>
  <c r="C1227" i="1"/>
  <c r="D1226" i="1"/>
  <c r="H1226" i="1" s="1"/>
  <c r="C1226" i="1"/>
  <c r="G1225" i="1"/>
  <c r="D1225" i="1"/>
  <c r="H1225" i="1" s="1"/>
  <c r="C1225" i="1"/>
  <c r="D1224" i="1"/>
  <c r="C1224" i="1"/>
  <c r="H1224" i="1" s="1"/>
  <c r="D1221" i="1"/>
  <c r="H1221" i="1" s="1"/>
  <c r="C1221" i="1"/>
  <c r="G1220" i="1"/>
  <c r="D1220" i="1"/>
  <c r="H1220" i="1" s="1"/>
  <c r="C1220" i="1"/>
  <c r="C1219" i="1"/>
  <c r="D1218" i="1"/>
  <c r="H1218" i="1" s="1"/>
  <c r="C1218" i="1"/>
  <c r="D1217" i="1"/>
  <c r="H1217" i="1" s="1"/>
  <c r="C1217" i="1"/>
  <c r="D1216" i="1"/>
  <c r="H1216" i="1" s="1"/>
  <c r="C1216" i="1"/>
  <c r="H1213" i="1"/>
  <c r="G1213" i="1"/>
  <c r="D1213" i="1"/>
  <c r="C1213" i="1"/>
  <c r="G1212" i="1"/>
  <c r="D1212" i="1"/>
  <c r="H1212" i="1" s="1"/>
  <c r="C1212" i="1"/>
  <c r="G1211"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D1185" i="1"/>
  <c r="G1185" i="1" s="1"/>
  <c r="C1185" i="1"/>
  <c r="H1184" i="1"/>
  <c r="D1184" i="1"/>
  <c r="G1184" i="1" s="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G1166" i="1" s="1"/>
  <c r="C1166" i="1"/>
  <c r="H1165" i="1"/>
  <c r="G1165" i="1"/>
  <c r="D1165" i="1"/>
  <c r="C1165" i="1"/>
  <c r="H1164" i="1"/>
  <c r="G1164" i="1"/>
  <c r="D1164" i="1"/>
  <c r="C1164" i="1"/>
  <c r="G1163" i="1"/>
  <c r="D1163" i="1"/>
  <c r="H1163" i="1" s="1"/>
  <c r="C1163" i="1"/>
  <c r="H1162" i="1"/>
  <c r="G1162" i="1"/>
  <c r="D1162" i="1"/>
  <c r="C1162" i="1"/>
  <c r="H1161" i="1"/>
  <c r="G1161" i="1"/>
  <c r="D1161" i="1"/>
  <c r="C1161" i="1"/>
  <c r="D1160" i="1"/>
  <c r="H1160" i="1" s="1"/>
  <c r="C1160" i="1"/>
  <c r="G1159" i="1"/>
  <c r="D1159" i="1"/>
  <c r="H1159" i="1" s="1"/>
  <c r="C1159" i="1"/>
  <c r="H1158" i="1"/>
  <c r="G1158" i="1"/>
  <c r="D1158" i="1"/>
  <c r="C1158" i="1"/>
  <c r="D1157" i="1"/>
  <c r="H1157" i="1" s="1"/>
  <c r="C1157" i="1"/>
  <c r="D1156" i="1"/>
  <c r="C1156" i="1"/>
  <c r="H1155" i="1"/>
  <c r="D1155" i="1"/>
  <c r="G1155" i="1" s="1"/>
  <c r="C1155" i="1"/>
  <c r="D1154" i="1"/>
  <c r="H1151" i="1"/>
  <c r="G1151" i="1"/>
  <c r="D1151" i="1"/>
  <c r="C1151" i="1"/>
  <c r="G1150" i="1"/>
  <c r="D1150" i="1"/>
  <c r="H1150" i="1" s="1"/>
  <c r="C1150" i="1"/>
  <c r="G1149"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H1064" i="1" s="1"/>
  <c r="C1064" i="1"/>
  <c r="H1063" i="1"/>
  <c r="G1063" i="1"/>
  <c r="D1063" i="1"/>
  <c r="C1063" i="1"/>
  <c r="H1062" i="1"/>
  <c r="G1062" i="1"/>
  <c r="D1062" i="1"/>
  <c r="C1062" i="1"/>
  <c r="H1061" i="1"/>
  <c r="G1061" i="1"/>
  <c r="D1061" i="1"/>
  <c r="C1061" i="1"/>
  <c r="D1060" i="1"/>
  <c r="H1060" i="1" s="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G1032" i="1"/>
  <c r="D1032" i="1"/>
  <c r="H1032" i="1" s="1"/>
  <c r="C1032" i="1"/>
  <c r="H1031" i="1"/>
  <c r="G1031" i="1"/>
  <c r="D1031" i="1"/>
  <c r="C1031" i="1"/>
  <c r="G1030" i="1"/>
  <c r="D1030" i="1"/>
  <c r="H1030" i="1" s="1"/>
  <c r="C1030" i="1"/>
  <c r="H1029" i="1"/>
  <c r="G1029" i="1"/>
  <c r="D1029" i="1"/>
  <c r="C1029" i="1"/>
  <c r="G1028" i="1"/>
  <c r="D1028" i="1"/>
  <c r="H1028" i="1" s="1"/>
  <c r="C1028" i="1"/>
  <c r="H1027" i="1"/>
  <c r="G1027" i="1"/>
  <c r="D1027" i="1"/>
  <c r="C1027" i="1"/>
  <c r="H1026" i="1"/>
  <c r="G1026" i="1"/>
  <c r="D1026" i="1"/>
  <c r="C1026" i="1"/>
  <c r="H1025" i="1"/>
  <c r="D1025" i="1"/>
  <c r="G1025" i="1" s="1"/>
  <c r="C1025" i="1"/>
  <c r="H1024" i="1"/>
  <c r="G1024" i="1"/>
  <c r="D1024" i="1"/>
  <c r="C1024" i="1"/>
  <c r="G1023"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C1015" i="1"/>
  <c r="H1015" i="1" s="1"/>
  <c r="H1014" i="1"/>
  <c r="G1014" i="1"/>
  <c r="D1014" i="1"/>
  <c r="C1014" i="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D999" i="1"/>
  <c r="H999" i="1" s="1"/>
  <c r="C999" i="1"/>
  <c r="H998" i="1"/>
  <c r="G998" i="1"/>
  <c r="D998" i="1"/>
  <c r="C998" i="1"/>
  <c r="D997" i="1"/>
  <c r="H997" i="1" s="1"/>
  <c r="C997" i="1"/>
  <c r="G996" i="1"/>
  <c r="D996" i="1"/>
  <c r="H996" i="1" s="1"/>
  <c r="C996" i="1"/>
  <c r="G995" i="1"/>
  <c r="D995" i="1"/>
  <c r="H995" i="1" s="1"/>
  <c r="C995" i="1"/>
  <c r="H994" i="1"/>
  <c r="G994" i="1"/>
  <c r="D994" i="1"/>
  <c r="C994" i="1"/>
  <c r="D993" i="1"/>
  <c r="H993" i="1" s="1"/>
  <c r="C993" i="1"/>
  <c r="D992" i="1"/>
  <c r="H992" i="1" s="1"/>
  <c r="C992" i="1"/>
  <c r="C991" i="1"/>
  <c r="D989" i="1"/>
  <c r="H989" i="1" s="1"/>
  <c r="C989" i="1"/>
  <c r="G988" i="1"/>
  <c r="D988" i="1"/>
  <c r="H988" i="1" s="1"/>
  <c r="C988" i="1"/>
  <c r="G987"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H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G716" i="1"/>
  <c r="D716" i="1"/>
  <c r="H716" i="1" s="1"/>
  <c r="C716" i="1"/>
  <c r="H715" i="1"/>
  <c r="G715" i="1"/>
  <c r="D715" i="1"/>
  <c r="C715" i="1"/>
  <c r="H714" i="1"/>
  <c r="G714" i="1"/>
  <c r="D714" i="1"/>
  <c r="C714" i="1"/>
  <c r="G713" i="1"/>
  <c r="D713" i="1"/>
  <c r="H713" i="1" s="1"/>
  <c r="C713" i="1"/>
  <c r="H712" i="1"/>
  <c r="G712" i="1"/>
  <c r="D712" i="1"/>
  <c r="C712" i="1"/>
  <c r="G711" i="1"/>
  <c r="D711" i="1"/>
  <c r="H711" i="1" s="1"/>
  <c r="C711" i="1"/>
  <c r="H710" i="1"/>
  <c r="G710" i="1"/>
  <c r="D710" i="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G647" i="1"/>
  <c r="D647" i="1"/>
  <c r="H647" i="1" s="1"/>
  <c r="C647" i="1"/>
  <c r="D646" i="1"/>
  <c r="H646" i="1" s="1"/>
  <c r="C646" i="1"/>
  <c r="C645" i="1"/>
  <c r="D644" i="1"/>
  <c r="C644" i="1"/>
  <c r="H643" i="1"/>
  <c r="G643" i="1"/>
  <c r="D643" i="1"/>
  <c r="C643" i="1"/>
  <c r="H642" i="1"/>
  <c r="D642" i="1"/>
  <c r="G642" i="1" s="1"/>
  <c r="C642" i="1"/>
  <c r="H641" i="1"/>
  <c r="D641" i="1"/>
  <c r="G641" i="1" s="1"/>
  <c r="C641"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D593" i="1"/>
  <c r="H593" i="1" s="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D406" i="1"/>
  <c r="G406" i="1" s="1"/>
  <c r="C406" i="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H388" i="1" s="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G292" i="1"/>
  <c r="D292" i="1"/>
  <c r="H292" i="1" s="1"/>
  <c r="C292" i="1"/>
  <c r="G291" i="1"/>
  <c r="D291" i="1"/>
  <c r="H291" i="1" s="1"/>
  <c r="C291" i="1"/>
  <c r="H290" i="1"/>
  <c r="D290" i="1"/>
  <c r="G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D260" i="1"/>
  <c r="G260" i="1" s="1"/>
  <c r="C260" i="1"/>
  <c r="H259" i="1"/>
  <c r="D259" i="1"/>
  <c r="G259" i="1" s="1"/>
  <c r="C259"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D208" i="1"/>
  <c r="H208" i="1" s="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G200" i="1"/>
  <c r="D200" i="1"/>
  <c r="H200" i="1" s="1"/>
  <c r="C200" i="1"/>
  <c r="H199" i="1"/>
  <c r="G199" i="1"/>
  <c r="D199" i="1"/>
  <c r="C199" i="1"/>
  <c r="G198" i="1"/>
  <c r="D198" i="1"/>
  <c r="H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G190" i="1"/>
  <c r="D190" i="1"/>
  <c r="H190" i="1" s="1"/>
  <c r="C190" i="1"/>
  <c r="H189" i="1"/>
  <c r="G189" i="1"/>
  <c r="D189" i="1"/>
  <c r="C189" i="1"/>
  <c r="G188" i="1"/>
  <c r="D188" i="1"/>
  <c r="H188" i="1" s="1"/>
  <c r="C188" i="1"/>
  <c r="G187" i="1"/>
  <c r="D187" i="1"/>
  <c r="H187" i="1" s="1"/>
  <c r="C187" i="1"/>
  <c r="G186" i="1"/>
  <c r="D186" i="1"/>
  <c r="H186" i="1" s="1"/>
  <c r="C186" i="1"/>
  <c r="H185" i="1"/>
  <c r="D185" i="1"/>
  <c r="G185" i="1" s="1"/>
  <c r="C185" i="1"/>
  <c r="C184" i="1"/>
  <c r="H183" i="1"/>
  <c r="D183" i="1"/>
  <c r="G183" i="1" s="1"/>
  <c r="C183" i="1"/>
  <c r="G182" i="1"/>
  <c r="D182" i="1"/>
  <c r="H182" i="1" s="1"/>
  <c r="C182" i="1"/>
  <c r="H181" i="1"/>
  <c r="G181" i="1"/>
  <c r="D181" i="1"/>
  <c r="C181" i="1"/>
  <c r="D180" i="1"/>
  <c r="H180" i="1" s="1"/>
  <c r="C180" i="1"/>
  <c r="D179" i="1"/>
  <c r="H179" i="1" s="1"/>
  <c r="C179" i="1"/>
  <c r="D178" i="1"/>
  <c r="H178" i="1" s="1"/>
  <c r="C178" i="1"/>
  <c r="D177" i="1"/>
  <c r="H177" i="1" s="1"/>
  <c r="C177" i="1"/>
  <c r="D176" i="1"/>
  <c r="H176" i="1" s="1"/>
  <c r="C176" i="1"/>
  <c r="D175" i="1"/>
  <c r="H175" i="1" s="1"/>
  <c r="C175" i="1"/>
  <c r="D174" i="1"/>
  <c r="H174" i="1" s="1"/>
  <c r="C174" i="1"/>
  <c r="D173" i="1"/>
  <c r="H173" i="1" s="1"/>
  <c r="C173" i="1"/>
  <c r="D172" i="1"/>
  <c r="H172" i="1" s="1"/>
  <c r="C172" i="1"/>
  <c r="H171" i="1"/>
  <c r="G171" i="1"/>
  <c r="D171" i="1"/>
  <c r="C171" i="1"/>
  <c r="H170" i="1"/>
  <c r="G170" i="1"/>
  <c r="D170" i="1"/>
  <c r="C170" i="1"/>
  <c r="D169" i="1"/>
  <c r="H169" i="1" s="1"/>
  <c r="C169" i="1"/>
  <c r="D168" i="1"/>
  <c r="H168" i="1" s="1"/>
  <c r="C168" i="1"/>
  <c r="H167" i="1"/>
  <c r="D167" i="1"/>
  <c r="G167" i="1" s="1"/>
  <c r="C167" i="1"/>
  <c r="D166" i="1"/>
  <c r="H166" i="1" s="1"/>
  <c r="C166" i="1"/>
  <c r="C165" i="1"/>
  <c r="D164" i="1"/>
  <c r="G164" i="1" s="1"/>
  <c r="C164" i="1"/>
  <c r="D163" i="1"/>
  <c r="H163" i="1" s="1"/>
  <c r="C163" i="1"/>
  <c r="D162" i="1"/>
  <c r="H162" i="1" s="1"/>
  <c r="C162" i="1"/>
  <c r="D161" i="1"/>
  <c r="H161" i="1" s="1"/>
  <c r="C161" i="1"/>
  <c r="D160" i="1"/>
  <c r="H160" i="1" s="1"/>
  <c r="C160" i="1"/>
  <c r="H158" i="1"/>
  <c r="G158" i="1"/>
  <c r="D158" i="1"/>
  <c r="C158" i="1"/>
  <c r="G157" i="1"/>
  <c r="D157" i="1"/>
  <c r="H157" i="1" s="1"/>
  <c r="C157" i="1"/>
  <c r="G156" i="1"/>
  <c r="D156" i="1"/>
  <c r="H156" i="1" s="1"/>
  <c r="C156" i="1"/>
  <c r="D155" i="1"/>
  <c r="H155" i="1" s="1"/>
  <c r="C155" i="1"/>
  <c r="H154" i="1"/>
  <c r="G154" i="1"/>
  <c r="D154" i="1"/>
  <c r="C154" i="1"/>
  <c r="G153" i="1"/>
  <c r="D153" i="1"/>
  <c r="H153" i="1" s="1"/>
  <c r="C153" i="1"/>
  <c r="H152" i="1"/>
  <c r="G152" i="1"/>
  <c r="D152" i="1"/>
  <c r="C152" i="1"/>
  <c r="G151" i="1"/>
  <c r="D151" i="1"/>
  <c r="H151" i="1" s="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C131" i="1"/>
  <c r="G131" i="1" s="1"/>
  <c r="C130" i="1"/>
  <c r="H128" i="1"/>
  <c r="G128" i="1"/>
  <c r="D128" i="1"/>
  <c r="C128" i="1"/>
  <c r="H127" i="1"/>
  <c r="G127" i="1"/>
  <c r="D127" i="1"/>
  <c r="C127" i="1"/>
  <c r="H126" i="1"/>
  <c r="G126" i="1"/>
  <c r="D126" i="1"/>
  <c r="C126" i="1"/>
  <c r="G125" i="1"/>
  <c r="D125" i="1"/>
  <c r="H125" i="1" s="1"/>
  <c r="C125" i="1"/>
  <c r="G124" i="1"/>
  <c r="D124" i="1"/>
  <c r="H124" i="1" s="1"/>
  <c r="C124"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D84" i="1"/>
  <c r="H84" i="1" s="1"/>
  <c r="C84" i="1"/>
  <c r="D83" i="1"/>
  <c r="H83" i="1" s="1"/>
  <c r="C83" i="1"/>
  <c r="H82" i="1"/>
  <c r="G82" i="1"/>
  <c r="D82" i="1"/>
  <c r="C82" i="1"/>
  <c r="D81" i="1"/>
  <c r="H81" i="1" s="1"/>
  <c r="C81" i="1"/>
  <c r="H80" i="1"/>
  <c r="G80" i="1"/>
  <c r="D80" i="1"/>
  <c r="C80" i="1"/>
  <c r="C79" i="1"/>
  <c r="H77" i="1"/>
  <c r="G77" i="1"/>
  <c r="D77" i="1"/>
  <c r="C77" i="1"/>
  <c r="H76" i="1"/>
  <c r="G76" i="1"/>
  <c r="D76" i="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G53" i="1"/>
  <c r="D53" i="1"/>
  <c r="H53" i="1" s="1"/>
  <c r="C53" i="1"/>
  <c r="H52" i="1"/>
  <c r="G52" i="1"/>
  <c r="D52" i="1"/>
  <c r="C52" i="1"/>
  <c r="H51" i="1"/>
  <c r="G51" i="1"/>
  <c r="D51" i="1"/>
  <c r="C51" i="1"/>
  <c r="G50"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5" i="9" l="1"/>
  <c r="B295" i="9" s="1"/>
  <c r="E5" i="7"/>
  <c r="D1437" i="1"/>
  <c r="J1445" i="1"/>
  <c r="H1446" i="1"/>
  <c r="I1446" i="1" s="1"/>
  <c r="J1446" i="1"/>
  <c r="D6" i="7"/>
  <c r="C1437" i="1" s="1"/>
  <c r="G191" i="1"/>
  <c r="H1360" i="1"/>
  <c r="G379" i="1"/>
  <c r="E350" i="4"/>
  <c r="E407" i="4" s="1"/>
  <c r="D402" i="1" s="1"/>
  <c r="G378" i="1"/>
  <c r="E363" i="4"/>
  <c r="D358" i="1" s="1"/>
  <c r="G1247" i="1"/>
  <c r="G1245" i="1"/>
  <c r="G632" i="1"/>
  <c r="G631" i="1"/>
  <c r="H406" i="1"/>
  <c r="G405" i="1"/>
  <c r="H404" i="1"/>
  <c r="H1166" i="1"/>
  <c r="G413" i="1"/>
  <c r="G1233" i="1"/>
  <c r="G1232" i="1"/>
  <c r="G1221" i="1"/>
  <c r="G1218" i="1"/>
  <c r="G1216" i="1"/>
  <c r="G1217" i="1"/>
  <c r="D1183" i="1"/>
  <c r="H1156" i="1"/>
  <c r="G1157" i="1"/>
  <c r="G1160" i="1"/>
  <c r="H1154" i="1"/>
  <c r="F135" i="5"/>
  <c r="G1064" i="1"/>
  <c r="G1056" i="1"/>
  <c r="G1060" i="1"/>
  <c r="G1018" i="1"/>
  <c r="G997" i="1"/>
  <c r="G999" i="1"/>
  <c r="F19" i="5"/>
  <c r="G993" i="1"/>
  <c r="G992" i="1"/>
  <c r="D991" i="1"/>
  <c r="D990" i="1"/>
  <c r="G989" i="1"/>
  <c r="G1047" i="1"/>
  <c r="H1047" i="1"/>
  <c r="F69" i="5"/>
  <c r="G1148" i="1"/>
  <c r="G289" i="1"/>
  <c r="E643" i="4"/>
  <c r="D637" i="1" s="1"/>
  <c r="H637" i="1" s="1"/>
  <c r="G646" i="1"/>
  <c r="B275" i="9"/>
  <c r="G940" i="1"/>
  <c r="G812" i="1"/>
  <c r="E68" i="9"/>
  <c r="B68" i="9" s="1"/>
  <c r="G732" i="1"/>
  <c r="F218" i="9"/>
  <c r="B218" i="9" s="1"/>
  <c r="H644" i="1"/>
  <c r="H645" i="1"/>
  <c r="G593" i="1"/>
  <c r="G594" i="1"/>
  <c r="F599" i="4"/>
  <c r="E593" i="4"/>
  <c r="D587" i="1" s="1"/>
  <c r="G386" i="1"/>
  <c r="G388" i="1"/>
  <c r="G371" i="1"/>
  <c r="G364" i="1"/>
  <c r="F369" i="4"/>
  <c r="G365" i="1"/>
  <c r="F226" i="9"/>
  <c r="B226" i="9" s="1"/>
  <c r="G209" i="1"/>
  <c r="G208" i="1"/>
  <c r="G206" i="1"/>
  <c r="G207" i="1"/>
  <c r="E196" i="4"/>
  <c r="D192" i="1" s="1"/>
  <c r="F210" i="4"/>
  <c r="F223" i="9"/>
  <c r="B223" i="9" s="1"/>
  <c r="G184" i="1"/>
  <c r="H184" i="1"/>
  <c r="F188" i="4"/>
  <c r="B221" i="9"/>
  <c r="G180" i="1"/>
  <c r="B220" i="9"/>
  <c r="G179" i="1"/>
  <c r="F219" i="9"/>
  <c r="B219" i="9" s="1"/>
  <c r="G178" i="1"/>
  <c r="G177" i="1"/>
  <c r="G176" i="1"/>
  <c r="G175" i="1"/>
  <c r="G173" i="1"/>
  <c r="G174" i="1"/>
  <c r="F177" i="4"/>
  <c r="G172" i="1"/>
  <c r="G169" i="1"/>
  <c r="D165" i="1"/>
  <c r="H165" i="1" s="1"/>
  <c r="G168" i="1"/>
  <c r="G166" i="1"/>
  <c r="E163" i="4"/>
  <c r="D159" i="1" s="1"/>
  <c r="H164" i="1"/>
  <c r="G163" i="1"/>
  <c r="G162" i="1"/>
  <c r="G160" i="1"/>
  <c r="G161" i="1"/>
  <c r="G155" i="1"/>
  <c r="E40" i="9"/>
  <c r="B40" i="9" s="1"/>
  <c r="G149" i="1"/>
  <c r="G130" i="1"/>
  <c r="E133" i="4"/>
  <c r="D129" i="1" s="1"/>
  <c r="F134" i="4"/>
  <c r="H123" i="1"/>
  <c r="G87" i="1"/>
  <c r="G89" i="1"/>
  <c r="G84" i="1"/>
  <c r="G83" i="1"/>
  <c r="G79" i="1"/>
  <c r="G81" i="1"/>
  <c r="G73" i="1"/>
  <c r="G74" i="1"/>
  <c r="G1219" i="1"/>
  <c r="H1219" i="1"/>
  <c r="F242" i="5"/>
  <c r="E238" i="5"/>
  <c r="D1215" i="1" s="1"/>
  <c r="G1230" i="1"/>
  <c r="G1228" i="1"/>
  <c r="H1227" i="1"/>
  <c r="E281" i="9"/>
  <c r="B281" i="9" s="1"/>
  <c r="G1226" i="1"/>
  <c r="E245" i="5"/>
  <c r="H1223" i="1"/>
  <c r="D133" i="4"/>
  <c r="C129" i="1" s="1"/>
  <c r="D12" i="5"/>
  <c r="C990" i="1" s="1"/>
  <c r="G1013" i="1"/>
  <c r="G1015" i="1"/>
  <c r="H288" i="1"/>
  <c r="H412" i="1"/>
  <c r="F217" i="9"/>
  <c r="B217" i="9" s="1"/>
  <c r="E287" i="9"/>
  <c r="B287" i="9" s="1"/>
  <c r="E644" i="4"/>
  <c r="D638" i="1" s="1"/>
  <c r="G411" i="1"/>
  <c r="G1264" i="1"/>
  <c r="G1361" i="1"/>
  <c r="G644" i="1"/>
  <c r="F652" i="4"/>
  <c r="F246" i="5"/>
  <c r="D245" i="5"/>
  <c r="G1154" i="1"/>
  <c r="G1156" i="1"/>
  <c r="G1577" i="1"/>
  <c r="H1576" i="1"/>
  <c r="G1482" i="1"/>
  <c r="G1481" i="1"/>
  <c r="H1481" i="1"/>
  <c r="H1485" i="1"/>
  <c r="G1489" i="1"/>
  <c r="G1484" i="1"/>
  <c r="H1488" i="1"/>
  <c r="G1504" i="1"/>
  <c r="H1506" i="1"/>
  <c r="G1509" i="1"/>
  <c r="H1502" i="1"/>
  <c r="G1503" i="1"/>
  <c r="H1510" i="1"/>
  <c r="G1507" i="1"/>
  <c r="G1508" i="1"/>
  <c r="E299" i="9"/>
  <c r="B299" i="9" s="1"/>
  <c r="E302" i="9"/>
  <c r="B302" i="9" s="1"/>
  <c r="E33" i="9"/>
  <c r="B33" i="9" s="1"/>
  <c r="E300" i="9"/>
  <c r="B300" i="9" s="1"/>
  <c r="E285" i="9"/>
  <c r="B285" i="9" s="1"/>
  <c r="G1223" i="1"/>
  <c r="G1224" i="1"/>
  <c r="E286" i="9"/>
  <c r="B286" i="9" s="1"/>
  <c r="E32" i="9"/>
  <c r="B32" i="9" s="1"/>
  <c r="E293" i="9"/>
  <c r="B293" i="9" s="1"/>
  <c r="G1351" i="1"/>
  <c r="H1353" i="1"/>
  <c r="G1355" i="1"/>
  <c r="H1357" i="1"/>
  <c r="G1359" i="1"/>
  <c r="H1361" i="1"/>
  <c r="G1363" i="1"/>
  <c r="H1365" i="1"/>
  <c r="G1367" i="1"/>
  <c r="G1371" i="1"/>
  <c r="G1375" i="1"/>
  <c r="G1379" i="1"/>
  <c r="G1383" i="1"/>
  <c r="G1387" i="1"/>
  <c r="G1391" i="1"/>
  <c r="G1395" i="1"/>
  <c r="G1399" i="1"/>
  <c r="G1403" i="1"/>
  <c r="G1407" i="1"/>
  <c r="G1411" i="1"/>
  <c r="G1415" i="1"/>
  <c r="G1419" i="1"/>
  <c r="I1439" i="1"/>
  <c r="I1443" i="1"/>
  <c r="I1457" i="1"/>
  <c r="J1463" i="1"/>
  <c r="G1465" i="1"/>
  <c r="I1465" i="1" s="1"/>
  <c r="J1467" i="1"/>
  <c r="G1469" i="1"/>
  <c r="G1471" i="1"/>
  <c r="I1471" i="1" s="1"/>
  <c r="J1473" i="1"/>
  <c r="G1475" i="1"/>
  <c r="G1478" i="1"/>
  <c r="I1478" i="1" s="1"/>
  <c r="G1498" i="1"/>
  <c r="H1498" i="1"/>
  <c r="G1524" i="1"/>
  <c r="H1524" i="1"/>
  <c r="G1540" i="1"/>
  <c r="H1540" i="1"/>
  <c r="G1440" i="1"/>
  <c r="J1440" i="1"/>
  <c r="H1440" i="1"/>
  <c r="G1444" i="1"/>
  <c r="I1444" i="1" s="1"/>
  <c r="J1444" i="1"/>
  <c r="H1444" i="1"/>
  <c r="H1483" i="1"/>
  <c r="G1483" i="1"/>
  <c r="H1487" i="1"/>
  <c r="G1487" i="1"/>
  <c r="H1492" i="1"/>
  <c r="G1492" i="1"/>
  <c r="H1500" i="1"/>
  <c r="G1500" i="1"/>
  <c r="G1522" i="1"/>
  <c r="H1522" i="1"/>
  <c r="G1538" i="1"/>
  <c r="H1538" i="1"/>
  <c r="G1554" i="1"/>
  <c r="H1554" i="1"/>
  <c r="I1463" i="1"/>
  <c r="J1465" i="1"/>
  <c r="J1471" i="1"/>
  <c r="J1478" i="1"/>
  <c r="H1495" i="1"/>
  <c r="G1495" i="1"/>
  <c r="I20" i="3"/>
  <c r="G1352" i="1"/>
  <c r="G1356" i="1"/>
  <c r="G1360" i="1"/>
  <c r="G1364" i="1"/>
  <c r="G1368" i="1"/>
  <c r="G1372" i="1"/>
  <c r="G1376" i="1"/>
  <c r="G1380" i="1"/>
  <c r="G1384" i="1"/>
  <c r="G1388" i="1"/>
  <c r="G1392" i="1"/>
  <c r="G1396" i="1"/>
  <c r="G1400" i="1"/>
  <c r="G1404" i="1"/>
  <c r="G1412" i="1"/>
  <c r="G1416" i="1"/>
  <c r="G1420" i="1"/>
  <c r="G1442" i="1"/>
  <c r="J1442" i="1"/>
  <c r="H1442" i="1"/>
  <c r="J1448" i="1"/>
  <c r="J1452" i="1"/>
  <c r="J1456" i="1"/>
  <c r="J1460" i="1"/>
  <c r="I1462" i="1"/>
  <c r="I1466" i="1"/>
  <c r="G1490" i="1"/>
  <c r="H1490" i="1"/>
  <c r="J1439" i="1"/>
  <c r="J1441" i="1"/>
  <c r="J1443" i="1"/>
  <c r="G1447" i="1"/>
  <c r="I1447" i="1" s="1"/>
  <c r="G1449" i="1"/>
  <c r="I1449" i="1" s="1"/>
  <c r="G1451" i="1"/>
  <c r="I1451" i="1" s="1"/>
  <c r="G1472" i="1"/>
  <c r="I1472" i="1" s="1"/>
  <c r="G1474" i="1"/>
  <c r="I1474" i="1" s="1"/>
  <c r="G1477" i="1"/>
  <c r="I1477" i="1" s="1"/>
  <c r="G1479" i="1"/>
  <c r="I1479" i="1" s="1"/>
  <c r="G1491" i="1"/>
  <c r="H1494" i="1"/>
  <c r="H1530" i="1"/>
  <c r="H1532" i="1"/>
  <c r="H1546" i="1"/>
  <c r="H1548" i="1"/>
  <c r="H1562" i="1"/>
  <c r="H1564" i="1"/>
  <c r="H1578" i="1"/>
  <c r="H1580" i="1"/>
  <c r="E7" i="4"/>
  <c r="F164" i="4"/>
  <c r="D163" i="4"/>
  <c r="F345" i="4"/>
  <c r="D344" i="4"/>
  <c r="F397" i="4"/>
  <c r="D396" i="4"/>
  <c r="F422" i="4"/>
  <c r="D421" i="4"/>
  <c r="E515" i="4"/>
  <c r="D509" i="1" s="1"/>
  <c r="E567" i="4"/>
  <c r="D561" i="1" s="1"/>
  <c r="D134" i="5"/>
  <c r="F239" i="5"/>
  <c r="D238" i="5"/>
  <c r="I24" i="3"/>
  <c r="E82" i="4"/>
  <c r="D78" i="1" s="1"/>
  <c r="F91" i="4"/>
  <c r="F125" i="4"/>
  <c r="E124" i="4"/>
  <c r="D120" i="1" s="1"/>
  <c r="F153" i="4"/>
  <c r="E152" i="4"/>
  <c r="G21" i="9" s="1"/>
  <c r="E420" i="4"/>
  <c r="D7" i="5"/>
  <c r="F12" i="5"/>
  <c r="F78" i="5"/>
  <c r="D5" i="7"/>
  <c r="D24" i="8"/>
  <c r="C1499" i="1" s="1"/>
  <c r="C1501" i="1"/>
  <c r="H1445" i="1"/>
  <c r="H1556" i="1"/>
  <c r="H1570" i="1"/>
  <c r="H1572" i="1"/>
  <c r="F263" i="4"/>
  <c r="D459" i="4"/>
  <c r="F466" i="4"/>
  <c r="F626" i="4"/>
  <c r="D625" i="4"/>
  <c r="F13" i="5"/>
  <c r="H290" i="9"/>
  <c r="E290" i="9" s="1"/>
  <c r="B290" i="9" s="1"/>
  <c r="E146" i="5"/>
  <c r="D1124" i="1" s="1"/>
  <c r="G307" i="9"/>
  <c r="E307" i="9" s="1"/>
  <c r="B307" i="9" s="1"/>
  <c r="F177" i="5"/>
  <c r="F191" i="5"/>
  <c r="D190" i="5"/>
  <c r="F259" i="5"/>
  <c r="D258" i="5"/>
  <c r="F8" i="4"/>
  <c r="G161" i="9"/>
  <c r="E161" i="9" s="1"/>
  <c r="B161" i="9" s="1"/>
  <c r="D7" i="4"/>
  <c r="E50" i="4"/>
  <c r="D46" i="1" s="1"/>
  <c r="F140" i="4"/>
  <c r="D139" i="4"/>
  <c r="F299" i="4"/>
  <c r="F351" i="4"/>
  <c r="D644" i="4"/>
  <c r="F417" i="4"/>
  <c r="F516" i="4"/>
  <c r="D515" i="4"/>
  <c r="F568" i="4"/>
  <c r="D567" i="4"/>
  <c r="G289" i="9"/>
  <c r="E289" i="9" s="1"/>
  <c r="B289" i="9" s="1"/>
  <c r="F88" i="5"/>
  <c r="D87" i="5"/>
  <c r="H309" i="9"/>
  <c r="E176" i="5"/>
  <c r="F36" i="6"/>
  <c r="D35" i="6"/>
  <c r="F122" i="6"/>
  <c r="D114" i="6"/>
  <c r="F149" i="5"/>
  <c r="F206" i="5"/>
  <c r="F250" i="5"/>
  <c r="F5" i="6"/>
  <c r="F130" i="6"/>
  <c r="D129" i="6"/>
  <c r="E27" i="9"/>
  <c r="B27" i="9" s="1"/>
  <c r="E35" i="9"/>
  <c r="B35" i="9" s="1"/>
  <c r="E43" i="9"/>
  <c r="B43" i="9" s="1"/>
  <c r="E51" i="9"/>
  <c r="B51" i="9" s="1"/>
  <c r="D50" i="4"/>
  <c r="D82" i="4"/>
  <c r="D106" i="4"/>
  <c r="D224" i="4"/>
  <c r="D252" i="4"/>
  <c r="D311" i="4"/>
  <c r="D363" i="4"/>
  <c r="D472" i="4"/>
  <c r="D484" i="4"/>
  <c r="E87" i="5"/>
  <c r="D1065" i="1" s="1"/>
  <c r="D146" i="5"/>
  <c r="B25" i="9"/>
  <c r="B41" i="9"/>
  <c r="B49" i="9"/>
  <c r="B57" i="9"/>
  <c r="B65" i="9"/>
  <c r="B73" i="9"/>
  <c r="F416" i="4"/>
  <c r="D529" i="4"/>
  <c r="D593" i="4"/>
  <c r="E143" i="9"/>
  <c r="B143" i="9" s="1"/>
  <c r="E310" i="9"/>
  <c r="B310" i="9" s="1"/>
  <c r="E35" i="6"/>
  <c r="E23" i="9"/>
  <c r="B23" i="9" s="1"/>
  <c r="E31" i="9"/>
  <c r="B31" i="9" s="1"/>
  <c r="E39" i="9"/>
  <c r="B39" i="9" s="1"/>
  <c r="E47" i="9"/>
  <c r="B47" i="9" s="1"/>
  <c r="E55" i="9"/>
  <c r="B55" i="9" s="1"/>
  <c r="E63" i="9"/>
  <c r="B63" i="9" s="1"/>
  <c r="E71" i="9"/>
  <c r="B71"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90" i="9"/>
  <c r="E190" i="9" s="1"/>
  <c r="B190" i="9" s="1"/>
  <c r="G188" i="9"/>
  <c r="E188" i="9" s="1"/>
  <c r="B188" i="9" s="1"/>
  <c r="G166" i="9"/>
  <c r="E166" i="9" s="1"/>
  <c r="B166" i="9" s="1"/>
  <c r="H165" i="9"/>
  <c r="E165" i="9" s="1"/>
  <c r="B165" i="9" s="1"/>
  <c r="I10" i="9"/>
  <c r="B78" i="9"/>
  <c r="B82" i="9"/>
  <c r="B86" i="9"/>
  <c r="B90" i="9"/>
  <c r="B98" i="9"/>
  <c r="B106" i="9"/>
  <c r="B114" i="9"/>
  <c r="B122" i="9"/>
  <c r="B130" i="9"/>
  <c r="B138" i="9"/>
  <c r="B150" i="9"/>
  <c r="B158" i="9"/>
  <c r="G162" i="9"/>
  <c r="E162" i="9" s="1"/>
  <c r="B162" i="9" s="1"/>
  <c r="G164" i="9"/>
  <c r="E164" i="9" s="1"/>
  <c r="B164" i="9" s="1"/>
  <c r="F277" i="9"/>
  <c r="B74" i="9"/>
  <c r="B75" i="9"/>
  <c r="B79" i="9"/>
  <c r="B83" i="9"/>
  <c r="B87" i="9"/>
  <c r="B94" i="9"/>
  <c r="B102" i="9"/>
  <c r="B110" i="9"/>
  <c r="B118" i="9"/>
  <c r="B126" i="9"/>
  <c r="B134" i="9"/>
  <c r="B142" i="9"/>
  <c r="B146" i="9"/>
  <c r="B154" i="9"/>
  <c r="B294" i="9"/>
  <c r="B298" i="9"/>
  <c r="E308" i="9"/>
  <c r="B308" i="9" s="1"/>
  <c r="F222" i="9"/>
  <c r="B222" i="9" s="1"/>
  <c r="B228" i="9"/>
  <c r="F238" i="9"/>
  <c r="B238" i="9" s="1"/>
  <c r="B244" i="9"/>
  <c r="F254" i="9"/>
  <c r="B254" i="9" s="1"/>
  <c r="B260" i="9"/>
  <c r="F270" i="9"/>
  <c r="B270" i="9" s="1"/>
  <c r="E292" i="9"/>
  <c r="B292" i="9" s="1"/>
  <c r="I29" i="3" l="1"/>
  <c r="D1436" i="1"/>
  <c r="H1437" i="1"/>
  <c r="G1437" i="1"/>
  <c r="E408" i="4"/>
  <c r="D403" i="1" s="1"/>
  <c r="D345" i="1"/>
  <c r="F643" i="4"/>
  <c r="G637" i="1"/>
  <c r="G1183" i="1"/>
  <c r="H1183" i="1"/>
  <c r="H991" i="1"/>
  <c r="G991" i="1"/>
  <c r="B192" i="9"/>
  <c r="E528" i="4"/>
  <c r="H192" i="1"/>
  <c r="G192" i="1"/>
  <c r="F196" i="4"/>
  <c r="G165" i="1"/>
  <c r="H21" i="9"/>
  <c r="E21" i="9" s="1"/>
  <c r="B21" i="9" s="1"/>
  <c r="F152" i="4"/>
  <c r="F124" i="4"/>
  <c r="F245" i="5"/>
  <c r="E237" i="5"/>
  <c r="E175" i="5" s="1"/>
  <c r="D1152" i="1" s="1"/>
  <c r="D1222" i="1"/>
  <c r="F133" i="4"/>
  <c r="H129" i="1"/>
  <c r="G129" i="1"/>
  <c r="H990" i="1"/>
  <c r="G990" i="1"/>
  <c r="C1222" i="1"/>
  <c r="D42" i="8"/>
  <c r="H19" i="9" s="1"/>
  <c r="E19" i="9" s="1"/>
  <c r="B19" i="9" s="1"/>
  <c r="F311" i="4"/>
  <c r="C306" i="1"/>
  <c r="F82" i="4"/>
  <c r="C78" i="1"/>
  <c r="F129" i="6"/>
  <c r="C1423" i="1"/>
  <c r="F114" i="6"/>
  <c r="H27" i="3"/>
  <c r="C1408" i="1"/>
  <c r="I22" i="3"/>
  <c r="D1153" i="1"/>
  <c r="G309" i="9"/>
  <c r="E309" i="9" s="1"/>
  <c r="B309" i="9" s="1"/>
  <c r="F190" i="5"/>
  <c r="C1167" i="1"/>
  <c r="H1499" i="1"/>
  <c r="G1499" i="1"/>
  <c r="F7" i="5"/>
  <c r="H20" i="3"/>
  <c r="C985" i="1"/>
  <c r="G120" i="1"/>
  <c r="H120" i="1"/>
  <c r="F238" i="5"/>
  <c r="D237" i="5"/>
  <c r="C1215" i="1"/>
  <c r="I1440" i="1"/>
  <c r="I25" i="3"/>
  <c r="D1329" i="1"/>
  <c r="F593" i="4"/>
  <c r="C587" i="1"/>
  <c r="F484" i="4"/>
  <c r="C478" i="1"/>
  <c r="F252" i="4"/>
  <c r="C248" i="1"/>
  <c r="F50" i="4"/>
  <c r="C46" i="1"/>
  <c r="F567" i="4"/>
  <c r="C561" i="1"/>
  <c r="D298" i="4"/>
  <c r="F625" i="4"/>
  <c r="C619" i="1"/>
  <c r="F459" i="4"/>
  <c r="C453" i="1"/>
  <c r="G315" i="9"/>
  <c r="E315" i="9" s="1"/>
  <c r="C1436" i="1"/>
  <c r="H29" i="3"/>
  <c r="E635" i="4"/>
  <c r="D629" i="1" s="1"/>
  <c r="D414" i="1"/>
  <c r="F421" i="4"/>
  <c r="D420" i="4"/>
  <c r="C415" i="1"/>
  <c r="F344" i="4"/>
  <c r="C339" i="1"/>
  <c r="E6" i="4"/>
  <c r="D3" i="1"/>
  <c r="I1442" i="1"/>
  <c r="F529" i="4"/>
  <c r="D528" i="4"/>
  <c r="C523" i="1"/>
  <c r="F472" i="4"/>
  <c r="C466" i="1"/>
  <c r="F224" i="4"/>
  <c r="C220" i="1"/>
  <c r="F35" i="6"/>
  <c r="H25" i="3"/>
  <c r="C1329" i="1"/>
  <c r="F87" i="5"/>
  <c r="C1065" i="1"/>
  <c r="F644" i="4"/>
  <c r="C638" i="1"/>
  <c r="F258" i="5"/>
  <c r="C1235" i="1"/>
  <c r="D176" i="5"/>
  <c r="E151" i="4"/>
  <c r="D148" i="1"/>
  <c r="F134" i="5"/>
  <c r="C1112" i="1"/>
  <c r="D68" i="5"/>
  <c r="F213" i="9"/>
  <c r="B213" i="9" s="1"/>
  <c r="F146" i="5"/>
  <c r="C1124" i="1"/>
  <c r="F363" i="4"/>
  <c r="C358" i="1"/>
  <c r="F106" i="4"/>
  <c r="C102" i="1"/>
  <c r="D141" i="6"/>
  <c r="G317" i="9" s="1"/>
  <c r="E317" i="9" s="1"/>
  <c r="F515" i="4"/>
  <c r="C509" i="1"/>
  <c r="D350" i="4"/>
  <c r="D151" i="4"/>
  <c r="F139" i="4"/>
  <c r="C135" i="1"/>
  <c r="F7" i="4"/>
  <c r="D6" i="4"/>
  <c r="C3" i="1"/>
  <c r="E68" i="5"/>
  <c r="E636" i="4"/>
  <c r="D630" i="1" s="1"/>
  <c r="D522" i="1"/>
  <c r="G1501" i="1"/>
  <c r="H1501" i="1"/>
  <c r="E141" i="6"/>
  <c r="F396" i="4"/>
  <c r="C391" i="1"/>
  <c r="F163" i="4"/>
  <c r="C159" i="1"/>
  <c r="H1222" i="1" l="1"/>
  <c r="I23" i="3"/>
  <c r="D1214" i="1"/>
  <c r="G1222" i="1"/>
  <c r="G312" i="9"/>
  <c r="E312" i="9" s="1"/>
  <c r="B312" i="9" s="1"/>
  <c r="G313" i="9"/>
  <c r="E313" i="9" s="1"/>
  <c r="B313" i="9" s="1"/>
  <c r="K1450" i="9"/>
  <c r="C1517" i="1"/>
  <c r="H1517" i="1" s="1"/>
  <c r="I34" i="3"/>
  <c r="E316" i="9"/>
  <c r="B317" i="9"/>
  <c r="D408" i="4"/>
  <c r="F350" i="4"/>
  <c r="C345" i="1"/>
  <c r="I21" i="3"/>
  <c r="D1046" i="1"/>
  <c r="E6" i="5"/>
  <c r="H509" i="1"/>
  <c r="G509" i="1"/>
  <c r="G102" i="1"/>
  <c r="H102" i="1"/>
  <c r="H1124" i="1"/>
  <c r="G1124" i="1"/>
  <c r="H1112" i="1"/>
  <c r="G1112" i="1"/>
  <c r="F176" i="5"/>
  <c r="D175" i="5"/>
  <c r="H22" i="3"/>
  <c r="C1153" i="1"/>
  <c r="H466" i="1"/>
  <c r="G466" i="1"/>
  <c r="E412" i="4"/>
  <c r="I16" i="3"/>
  <c r="D2" i="1"/>
  <c r="D635" i="4"/>
  <c r="F420" i="4"/>
  <c r="C414" i="1"/>
  <c r="H46" i="1"/>
  <c r="G46" i="1"/>
  <c r="G478" i="1"/>
  <c r="H478" i="1"/>
  <c r="H1215" i="1"/>
  <c r="G1215" i="1"/>
  <c r="I28" i="3"/>
  <c r="D1435" i="1"/>
  <c r="G135" i="1"/>
  <c r="H135" i="1"/>
  <c r="H391" i="1"/>
  <c r="G391" i="1"/>
  <c r="G3" i="1"/>
  <c r="H3" i="1"/>
  <c r="H1235" i="1"/>
  <c r="G1235" i="1"/>
  <c r="H1065" i="1"/>
  <c r="G1065" i="1"/>
  <c r="H339" i="1"/>
  <c r="G339" i="1"/>
  <c r="H1436" i="1"/>
  <c r="G1436" i="1"/>
  <c r="G619" i="1"/>
  <c r="H619" i="1"/>
  <c r="F298" i="4"/>
  <c r="D407" i="4"/>
  <c r="C293" i="1"/>
  <c r="F237" i="5"/>
  <c r="H23" i="3"/>
  <c r="C1214" i="1"/>
  <c r="H985" i="1"/>
  <c r="G985" i="1"/>
  <c r="H1408" i="1"/>
  <c r="G1408" i="1"/>
  <c r="H1423" i="1"/>
  <c r="G1423" i="1"/>
  <c r="G306" i="1"/>
  <c r="H306" i="1"/>
  <c r="H159" i="1"/>
  <c r="G159" i="1"/>
  <c r="D412" i="4"/>
  <c r="F6" i="4"/>
  <c r="H16" i="3"/>
  <c r="C2" i="1"/>
  <c r="D289" i="4"/>
  <c r="F151" i="4"/>
  <c r="H17" i="3"/>
  <c r="C147" i="1"/>
  <c r="F141" i="6"/>
  <c r="C1435" i="1"/>
  <c r="H28" i="3"/>
  <c r="H358" i="1"/>
  <c r="G358" i="1"/>
  <c r="H148" i="1"/>
  <c r="G148" i="1"/>
  <c r="H220" i="1"/>
  <c r="G220" i="1"/>
  <c r="G523" i="1"/>
  <c r="H523" i="1"/>
  <c r="B315" i="9"/>
  <c r="E314" i="9"/>
  <c r="I10" i="3" s="1"/>
  <c r="H561" i="1"/>
  <c r="G561" i="1"/>
  <c r="H248" i="1"/>
  <c r="G248" i="1"/>
  <c r="G587" i="1"/>
  <c r="H587" i="1"/>
  <c r="F68" i="5"/>
  <c r="H21" i="3"/>
  <c r="C1046" i="1"/>
  <c r="I17" i="3"/>
  <c r="E289" i="4"/>
  <c r="D147" i="1"/>
  <c r="H638" i="1"/>
  <c r="G638" i="1"/>
  <c r="H1329" i="1"/>
  <c r="G1329" i="1"/>
  <c r="H9" i="3"/>
  <c r="D636" i="4"/>
  <c r="F528" i="4"/>
  <c r="C522" i="1"/>
  <c r="G415" i="1"/>
  <c r="H415" i="1"/>
  <c r="H453" i="1"/>
  <c r="G453" i="1"/>
  <c r="H11" i="3"/>
  <c r="D6" i="5"/>
  <c r="H1167" i="1"/>
  <c r="G1167" i="1"/>
  <c r="H78" i="1"/>
  <c r="G78" i="1"/>
  <c r="E311" i="9" l="1"/>
  <c r="I11" i="3" s="1"/>
  <c r="G1517" i="1"/>
  <c r="G284" i="9"/>
  <c r="E284" i="9" s="1"/>
  <c r="B284" i="9" s="1"/>
  <c r="G278" i="9"/>
  <c r="F6" i="5"/>
  <c r="C984" i="1"/>
  <c r="N3" i="9"/>
  <c r="H522" i="1"/>
  <c r="G522" i="1"/>
  <c r="D291" i="4"/>
  <c r="F289" i="4"/>
  <c r="D413" i="4"/>
  <c r="D414" i="4" s="1"/>
  <c r="C285" i="1"/>
  <c r="D639" i="4"/>
  <c r="F412" i="4"/>
  <c r="C407" i="1"/>
  <c r="G293" i="1"/>
  <c r="H293" i="1"/>
  <c r="E639" i="4"/>
  <c r="D407" i="1"/>
  <c r="H1153" i="1"/>
  <c r="G1153" i="1"/>
  <c r="H278" i="9"/>
  <c r="D984" i="1"/>
  <c r="E291" i="4"/>
  <c r="D287" i="1" s="1"/>
  <c r="E413" i="4"/>
  <c r="E414" i="4" s="1"/>
  <c r="D409" i="1" s="1"/>
  <c r="D285" i="1"/>
  <c r="G147" i="1"/>
  <c r="H147" i="1"/>
  <c r="H2" i="1"/>
  <c r="G2" i="1"/>
  <c r="D290" i="4"/>
  <c r="H1214" i="1"/>
  <c r="G1214" i="1"/>
  <c r="F407" i="4"/>
  <c r="C402" i="1"/>
  <c r="F635" i="4"/>
  <c r="C629" i="1"/>
  <c r="E290" i="4"/>
  <c r="D286" i="1" s="1"/>
  <c r="F408" i="4"/>
  <c r="C403" i="1"/>
  <c r="F636" i="4"/>
  <c r="C630" i="1"/>
  <c r="F175" i="5"/>
  <c r="C1152" i="1"/>
  <c r="K3" i="9"/>
  <c r="I9" i="3"/>
  <c r="H1046" i="1"/>
  <c r="G1046" i="1"/>
  <c r="H1435" i="1"/>
  <c r="G1435" i="1"/>
  <c r="G414" i="1"/>
  <c r="H414" i="1"/>
  <c r="G345" i="1"/>
  <c r="H345" i="1"/>
  <c r="H630" i="1" l="1"/>
  <c r="G630" i="1"/>
  <c r="H629" i="1"/>
  <c r="G629" i="1"/>
  <c r="G407" i="1"/>
  <c r="H407" i="1"/>
  <c r="H285" i="1"/>
  <c r="G285" i="1"/>
  <c r="H8" i="3"/>
  <c r="H984" i="1"/>
  <c r="G984" i="1"/>
  <c r="E640" i="4"/>
  <c r="E641" i="4" s="1"/>
  <c r="E415" i="4"/>
  <c r="D410" i="1" s="1"/>
  <c r="D408" i="1"/>
  <c r="D633" i="1"/>
  <c r="D640" i="4"/>
  <c r="D415" i="4"/>
  <c r="F413" i="4"/>
  <c r="C408" i="1"/>
  <c r="H1152" i="1"/>
  <c r="G1152" i="1"/>
  <c r="H403" i="1"/>
  <c r="G403" i="1"/>
  <c r="H402" i="1"/>
  <c r="G402" i="1"/>
  <c r="F290" i="4"/>
  <c r="C286" i="1"/>
  <c r="F414" i="4"/>
  <c r="C409" i="1"/>
  <c r="E278" i="9"/>
  <c r="D641" i="4"/>
  <c r="F639" i="4"/>
  <c r="C633" i="1"/>
  <c r="F291" i="4"/>
  <c r="C287" i="1"/>
  <c r="F641" i="4" l="1"/>
  <c r="C635" i="1"/>
  <c r="E277" i="9"/>
  <c r="I8" i="3" s="1"/>
  <c r="B278" i="9"/>
  <c r="H286" i="1"/>
  <c r="G286" i="1"/>
  <c r="G408" i="1"/>
  <c r="H408" i="1"/>
  <c r="E642" i="4"/>
  <c r="E645" i="4" s="1"/>
  <c r="D634" i="1"/>
  <c r="H287" i="1"/>
  <c r="G287" i="1"/>
  <c r="D642" i="4"/>
  <c r="F640" i="4"/>
  <c r="C634" i="1"/>
  <c r="H633" i="1"/>
  <c r="G633" i="1"/>
  <c r="D635" i="1"/>
  <c r="H409" i="1"/>
  <c r="G409" i="1"/>
  <c r="F415" i="4"/>
  <c r="C410" i="1"/>
  <c r="M3" i="9"/>
  <c r="F642" i="4" l="1"/>
  <c r="D646" i="4"/>
  <c r="C636" i="1"/>
  <c r="G276" i="9"/>
  <c r="E276" i="9" s="1"/>
  <c r="B276" i="9" s="1"/>
  <c r="E646" i="4"/>
  <c r="D636" i="1"/>
  <c r="H635" i="1"/>
  <c r="G635" i="1"/>
  <c r="D645" i="4"/>
  <c r="I18" i="3"/>
  <c r="D639" i="1"/>
  <c r="G410" i="1"/>
  <c r="H410" i="1"/>
  <c r="G634" i="1"/>
  <c r="H634" i="1"/>
  <c r="G636" i="1" l="1"/>
  <c r="H636" i="1"/>
  <c r="H7" i="3"/>
  <c r="F646" i="4"/>
  <c r="H19" i="3"/>
  <c r="C640" i="1"/>
  <c r="F645" i="4"/>
  <c r="H18" i="3"/>
  <c r="C639" i="1"/>
  <c r="I19" i="3"/>
  <c r="D640" i="1"/>
  <c r="J3" i="9" l="1"/>
  <c r="H640" i="1"/>
  <c r="G640" i="1"/>
  <c r="H639" i="1"/>
  <c r="G639" i="1"/>
  <c r="G274" i="9" l="1"/>
  <c r="M272" i="9"/>
  <c r="L272" i="9"/>
  <c r="H274" i="9"/>
  <c r="G18" i="9"/>
  <c r="H18" i="9"/>
  <c r="J12" i="9"/>
  <c r="I9" i="9"/>
  <c r="K7" i="9"/>
  <c r="K11" i="9"/>
  <c r="I17" i="9"/>
  <c r="M16" i="9"/>
  <c r="H15" i="9"/>
  <c r="J9" i="9"/>
  <c r="K5" i="9"/>
  <c r="J10" i="9"/>
  <c r="I8" i="9"/>
  <c r="J11" i="9"/>
  <c r="G15" i="9"/>
  <c r="G16" i="9"/>
  <c r="L15" i="9"/>
  <c r="I13" i="9"/>
  <c r="J5" i="9"/>
  <c r="J6" i="9"/>
  <c r="I11" i="9"/>
  <c r="K10" i="9"/>
  <c r="K6" i="9"/>
  <c r="J17" i="9"/>
  <c r="I5" i="9"/>
  <c r="M15" i="9"/>
  <c r="G17" i="9"/>
  <c r="H16" i="9"/>
  <c r="I6" i="9"/>
  <c r="K12" i="9"/>
  <c r="I7" i="9"/>
  <c r="K13" i="9"/>
  <c r="K8" i="9"/>
  <c r="J13" i="9"/>
  <c r="K9" i="9"/>
  <c r="J7" i="9"/>
  <c r="J8" i="9"/>
  <c r="H17" i="9"/>
  <c r="L16" i="9"/>
  <c r="I12" i="9"/>
  <c r="F272" i="9" l="1"/>
  <c r="B272" i="9" s="1"/>
  <c r="E15" i="9"/>
  <c r="E10" i="9"/>
  <c r="B10" i="9" s="1"/>
  <c r="E9" i="9"/>
  <c r="B9" i="9" s="1"/>
  <c r="E12" i="9"/>
  <c r="B12" i="9" s="1"/>
  <c r="F20" i="9"/>
  <c r="E7" i="9"/>
  <c r="B7" i="9" s="1"/>
  <c r="E13" i="9"/>
  <c r="B13" i="9" s="1"/>
  <c r="E16" i="9"/>
  <c r="F16" i="9"/>
  <c r="E17" i="9"/>
  <c r="B17" i="9" s="1"/>
  <c r="E6" i="9"/>
  <c r="B6" i="9" s="1"/>
  <c r="E5" i="9"/>
  <c r="E11" i="9"/>
  <c r="B11" i="9" s="1"/>
  <c r="F15" i="9"/>
  <c r="E8" i="9"/>
  <c r="B8" i="9" s="1"/>
  <c r="E18" i="9"/>
  <c r="B18" i="9" s="1"/>
  <c r="E274" i="9"/>
  <c r="B15" i="9" l="1"/>
  <c r="B16" i="9"/>
  <c r="B5" i="9"/>
  <c r="E4" i="9"/>
  <c r="B274" i="9"/>
  <c r="E20" i="9"/>
  <c r="I7" i="3" s="1"/>
  <c r="F14" i="9"/>
  <c r="F3" i="9" s="1"/>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<sst xmlns="http://schemas.openxmlformats.org/spreadsheetml/2006/main" count="4369" uniqueCount="3421">
  <si>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</si>
  <si>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</si>
  <si>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</si>
  <si>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</si>
  <si>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</si>
  <si>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</si>
  <si>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</si>
  <si>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</si>
  <si>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</si>
  <si>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</si>
  <si>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</si>
  <si>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</si>
  <si>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</si>
  <si>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</si>
  <si>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</si>
  <si>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</si>
  <si>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</si>
  <si>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</si>
  <si>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</si>
  <si>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</si>
  <si>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</si>
  <si>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</si>
  <si>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</si>
  <si>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</si>
  <si>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</si>
  <si>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</si>
  <si>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</si>
  <si>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</si>
  <si>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</si>
  <si>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</si>
  <si>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</si>
  <si>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EKONOMSKI INSTITUT, ZAGREB</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</si>
  <si>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</si>
  <si>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</si>
  <si>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</si>
  <si>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</si>
  <si>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</si>
  <si>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</si>
  <si>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</si>
  <si>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</si>
  <si>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</si>
  <si>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</si>
  <si>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</si>
  <si>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</si>
  <si>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</si>
  <si>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</si>
  <si>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</si>
  <si>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</si>
  <si>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</si>
  <si>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2918 - EKONOMSKI INSTITUT,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</si>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</sst>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2101373.4</v>
      </c>
      <c r="D2" s="6">
        <f>'PR-RAS'!E6</f>
        <v>2286745.29</v>
      </c>
      <c r="E2" s="6">
        <v>0</v>
      </c>
      <c r="F2" s="6">
        <v>0</v>
      </c>
      <c r="G2" s="7">
        <f t="shared" ref="G2:G264" si="0">(B2/1000)*(C2*1+D2*2)</f>
        <v>6674.863980000001</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34839.47</v>
      </c>
      <c r="D46" s="1">
        <f>'PR-RAS'!E50</f>
        <v>200432.25</v>
      </c>
      <c r="E46" s="1">
        <v>0</v>
      </c>
      <c r="F46" s="1">
        <v>0</v>
      </c>
      <c r="G46" s="2">
        <f t="shared" si="0"/>
        <v>19606.678649999998</v>
      </c>
      <c r="H46" s="2">
        <f t="shared" si="1"/>
        <v>0.72000000000116415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15433.81</v>
      </c>
      <c r="D50" s="1">
        <f>'PR-RAS'!E54</f>
        <v>191427.45</v>
      </c>
      <c r="E50" s="1">
        <v>0</v>
      </c>
      <c r="F50" s="1">
        <v>0</v>
      </c>
      <c r="G50" s="2">
        <f t="shared" si="0"/>
        <v>19516.146790000003</v>
      </c>
      <c r="H50" s="2">
        <f t="shared" si="1"/>
        <v>0.64000000001215085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15433.81</v>
      </c>
      <c r="D53" s="1">
        <f>'PR-RAS'!E57</f>
        <v>191427.45</v>
      </c>
      <c r="E53" s="1">
        <v>0</v>
      </c>
      <c r="F53" s="1">
        <v>0</v>
      </c>
      <c r="G53" s="2">
        <f t="shared" si="0"/>
        <v>20711.012920000001</v>
      </c>
      <c r="H53" s="2">
        <f t="shared" si="1"/>
        <v>0.64000000001215085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19405.66</v>
      </c>
      <c r="D73" s="1">
        <f>'PR-RAS'!E77</f>
        <v>9004.7999999999993</v>
      </c>
      <c r="E73" s="1">
        <v>0</v>
      </c>
      <c r="F73" s="1">
        <v>0</v>
      </c>
      <c r="G73" s="2">
        <f t="shared" si="0"/>
        <v>2693.8987199999992</v>
      </c>
      <c r="H73" s="2">
        <f t="shared" si="1"/>
        <v>0.54000000000087311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16928.79</v>
      </c>
      <c r="D74" s="1">
        <f>'PR-RAS'!E78</f>
        <v>9004.7999999999993</v>
      </c>
      <c r="E74" s="1">
        <v>0</v>
      </c>
      <c r="F74" s="1">
        <v>0</v>
      </c>
      <c r="G74" s="2">
        <f t="shared" si="0"/>
        <v>2550.5024699999999</v>
      </c>
      <c r="H74" s="2">
        <f t="shared" si="1"/>
        <v>0.40999999999985448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2476.87</v>
      </c>
      <c r="D76" s="1">
        <f>'PR-RAS'!E80</f>
        <v>0</v>
      </c>
      <c r="E76" s="1">
        <v>0</v>
      </c>
      <c r="F76" s="1">
        <v>0</v>
      </c>
      <c r="G76" s="2">
        <f t="shared" si="0"/>
        <v>185.76524999999998</v>
      </c>
      <c r="H76" s="2">
        <f t="shared" si="1"/>
        <v>0.13000000000010914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72696.350000000006</v>
      </c>
      <c r="D78" s="1">
        <f>'PR-RAS'!E82</f>
        <v>136289.56</v>
      </c>
      <c r="E78" s="1">
        <v>0</v>
      </c>
      <c r="F78" s="1">
        <v>0</v>
      </c>
      <c r="G78" s="2">
        <f t="shared" si="0"/>
        <v>26586.211189999998</v>
      </c>
      <c r="H78" s="2">
        <f t="shared" si="1"/>
        <v>0.79000000000814907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61757.04</v>
      </c>
      <c r="D79" s="1">
        <f>'PR-RAS'!E83</f>
        <v>125396.66</v>
      </c>
      <c r="E79" s="1">
        <v>0</v>
      </c>
      <c r="F79" s="1">
        <v>0</v>
      </c>
      <c r="G79" s="2">
        <f t="shared" si="0"/>
        <v>24378.928079999998</v>
      </c>
      <c r="H79" s="2">
        <f t="shared" si="1"/>
        <v>0.37999999999738066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6.12</v>
      </c>
      <c r="D81" s="1">
        <f>'PR-RAS'!E85</f>
        <v>3.9</v>
      </c>
      <c r="E81" s="1">
        <v>0</v>
      </c>
      <c r="F81" s="1">
        <v>0</v>
      </c>
      <c r="G81" s="2">
        <f t="shared" si="0"/>
        <v>1.1135999999999999</v>
      </c>
      <c r="H81" s="2">
        <f t="shared" si="1"/>
        <v>0.2200000000000002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7.92</v>
      </c>
      <c r="D83" s="1">
        <f>'PR-RAS'!E87</f>
        <v>3.21</v>
      </c>
      <c r="E83" s="1">
        <v>0</v>
      </c>
      <c r="F83" s="1">
        <v>0</v>
      </c>
      <c r="G83" s="2">
        <f t="shared" si="0"/>
        <v>1.17588</v>
      </c>
      <c r="H83" s="2">
        <f t="shared" si="1"/>
        <v>0.29000000000000004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61743</v>
      </c>
      <c r="D84" s="1">
        <f>'PR-RAS'!E88</f>
        <v>125389.55</v>
      </c>
      <c r="E84" s="1">
        <v>0</v>
      </c>
      <c r="F84" s="1">
        <v>0</v>
      </c>
      <c r="G84" s="2">
        <f t="shared" si="0"/>
        <v>25939.334299999999</v>
      </c>
      <c r="H84" s="2">
        <f t="shared" si="1"/>
        <v>0.44999999999708962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10939.31</v>
      </c>
      <c r="D87" s="1">
        <f>'PR-RAS'!E91</f>
        <v>10892.9</v>
      </c>
      <c r="E87" s="1">
        <v>0</v>
      </c>
      <c r="F87" s="1">
        <v>0</v>
      </c>
      <c r="G87" s="2">
        <f t="shared" si="0"/>
        <v>2814.3594599999997</v>
      </c>
      <c r="H87" s="2">
        <f t="shared" si="1"/>
        <v>0.40999999999985448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10939.31</v>
      </c>
      <c r="D89" s="1">
        <f>'PR-RAS'!E93</f>
        <v>10892.9</v>
      </c>
      <c r="E89" s="1">
        <v>0</v>
      </c>
      <c r="F89" s="1">
        <v>0</v>
      </c>
      <c r="G89" s="2">
        <f t="shared" si="0"/>
        <v>2879.8096799999998</v>
      </c>
      <c r="H89" s="2">
        <f t="shared" si="1"/>
        <v>0.40999999999985448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387928.58</v>
      </c>
      <c r="D120" s="1">
        <f>'PR-RAS'!E124</f>
        <v>204876.6</v>
      </c>
      <c r="E120" s="1">
        <v>0</v>
      </c>
      <c r="F120" s="1">
        <v>0</v>
      </c>
      <c r="G120" s="2">
        <f t="shared" si="0"/>
        <v>94924.131819999995</v>
      </c>
      <c r="H120" s="2">
        <f t="shared" si="1"/>
        <v>0.81999999997788109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385176.93</v>
      </c>
      <c r="D121" s="1">
        <f>'PR-RAS'!E125</f>
        <v>201102.06</v>
      </c>
      <c r="E121" s="1">
        <v>0</v>
      </c>
      <c r="F121" s="1">
        <v>0</v>
      </c>
      <c r="G121" s="2">
        <f t="shared" si="0"/>
        <v>94485.725999999995</v>
      </c>
      <c r="H121" s="2">
        <f t="shared" si="1"/>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385176.93</v>
      </c>
      <c r="D123" s="1">
        <f>'PR-RAS'!E127</f>
        <v>201102.06</v>
      </c>
      <c r="E123" s="1">
        <v>0</v>
      </c>
      <c r="F123" s="1">
        <v>0</v>
      </c>
      <c r="G123" s="2">
        <f t="shared" si="0"/>
        <v>96060.488100000002</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2751.65</v>
      </c>
      <c r="D124" s="1">
        <f>'PR-RAS'!E128</f>
        <v>3774.54</v>
      </c>
      <c r="E124" s="1">
        <v>0</v>
      </c>
      <c r="F124" s="1">
        <v>0</v>
      </c>
      <c r="G124" s="2">
        <f t="shared" si="0"/>
        <v>1266.9897899999999</v>
      </c>
      <c r="H124" s="2">
        <f t="shared" si="1"/>
        <v>0.80999999999994543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2751.65</v>
      </c>
      <c r="D125" s="1">
        <f>'PR-RAS'!E129</f>
        <v>3774.54</v>
      </c>
      <c r="E125" s="1">
        <v>0</v>
      </c>
      <c r="F125" s="1">
        <v>0</v>
      </c>
      <c r="G125" s="2">
        <f t="shared" si="0"/>
        <v>1277.29052</v>
      </c>
      <c r="H125" s="2">
        <f t="shared" si="1"/>
        <v>0.80999999999994543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1605909</v>
      </c>
      <c r="D129" s="1">
        <f>'PR-RAS'!E133</f>
        <v>1745146.8799999999</v>
      </c>
      <c r="E129" s="1">
        <v>0</v>
      </c>
      <c r="F129" s="1">
        <v>0</v>
      </c>
      <c r="G129" s="2">
        <f t="shared" si="0"/>
        <v>652313.95328000002</v>
      </c>
      <c r="H129" s="2">
        <f t="shared" si="1"/>
        <v>0.12000000011175871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1605909</v>
      </c>
      <c r="D130" s="1">
        <f>'PR-RAS'!E134</f>
        <v>1745146.8799999999</v>
      </c>
      <c r="E130" s="1">
        <v>0</v>
      </c>
      <c r="F130" s="1">
        <v>0</v>
      </c>
      <c r="G130" s="2">
        <f t="shared" si="0"/>
        <v>657410.15604000003</v>
      </c>
      <c r="H130" s="2">
        <f t="shared" si="1"/>
        <v>0.12000000011175871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1605909</v>
      </c>
      <c r="D131" s="1">
        <f>'PR-RAS'!E135</f>
        <v>1745146.8799999999</v>
      </c>
      <c r="E131" s="1">
        <v>0</v>
      </c>
      <c r="F131" s="1">
        <v>0</v>
      </c>
      <c r="G131" s="2">
        <f t="shared" si="0"/>
        <v>662506.35880000005</v>
      </c>
      <c r="H131" s="2">
        <f t="shared" si="1"/>
        <v>0.12000000011175871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1951032.25</v>
      </c>
      <c r="D147" s="1">
        <f>'PR-RAS'!E151</f>
        <v>2018770.48</v>
      </c>
      <c r="E147" s="1">
        <v>0</v>
      </c>
      <c r="F147" s="1">
        <v>0</v>
      </c>
      <c r="G147" s="2">
        <f t="shared" si="0"/>
        <v>874331.68865999999</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1546442.5699999998</v>
      </c>
      <c r="D148" s="1">
        <f>'PR-RAS'!E152</f>
        <v>1685339.4100000001</v>
      </c>
      <c r="E148" s="1">
        <v>0</v>
      </c>
      <c r="F148" s="1">
        <v>0</v>
      </c>
      <c r="G148" s="2">
        <f t="shared" si="0"/>
        <v>722816.84432999999</v>
      </c>
      <c r="H148" s="2">
        <f t="shared" si="1"/>
        <v>0.84000000031664968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1282215.21</v>
      </c>
      <c r="D149" s="1">
        <f>'PR-RAS'!E153</f>
        <v>1401695.53</v>
      </c>
      <c r="E149" s="1">
        <v>0</v>
      </c>
      <c r="F149" s="1">
        <v>0</v>
      </c>
      <c r="G149" s="2">
        <f t="shared" si="0"/>
        <v>604669.72795999993</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1277235.51</v>
      </c>
      <c r="D150" s="1">
        <f>'PR-RAS'!E154</f>
        <v>1398454.85</v>
      </c>
      <c r="E150" s="1">
        <v>0</v>
      </c>
      <c r="F150" s="1">
        <v>0</v>
      </c>
      <c r="G150" s="2">
        <f t="shared" si="0"/>
        <v>607047.63628999994</v>
      </c>
      <c r="H150" s="2">
        <f t="shared" si="1"/>
        <v>0.63999999989755452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54.81</v>
      </c>
      <c r="D151" s="1">
        <f>'PR-RAS'!E155</f>
        <v>1178.2</v>
      </c>
      <c r="E151" s="1">
        <v>0</v>
      </c>
      <c r="F151" s="1">
        <v>0</v>
      </c>
      <c r="G151" s="2">
        <f t="shared" si="0"/>
        <v>361.68149999999997</v>
      </c>
      <c r="H151" s="2">
        <f t="shared" si="1"/>
        <v>0.3900000000000432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4924.8900000000003</v>
      </c>
      <c r="D152" s="1">
        <f>'PR-RAS'!E156</f>
        <v>2062.48</v>
      </c>
      <c r="E152" s="1">
        <v>0</v>
      </c>
      <c r="F152" s="1">
        <v>0</v>
      </c>
      <c r="G152" s="2">
        <f t="shared" si="0"/>
        <v>1366.5273500000001</v>
      </c>
      <c r="H152" s="2">
        <f t="shared" si="1"/>
        <v>0.58999999999969077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62023.43</v>
      </c>
      <c r="D154" s="1">
        <f>'PR-RAS'!E158</f>
        <v>60453.279999999999</v>
      </c>
      <c r="E154" s="1">
        <v>0</v>
      </c>
      <c r="F154" s="1">
        <v>0</v>
      </c>
      <c r="G154" s="2">
        <f t="shared" si="0"/>
        <v>27988.28847</v>
      </c>
      <c r="H154" s="2">
        <f t="shared" si="1"/>
        <v>0.70999999999912689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202203.93</v>
      </c>
      <c r="D155" s="1">
        <f>'PR-RAS'!E159</f>
        <v>223190.6</v>
      </c>
      <c r="E155" s="1">
        <v>0</v>
      </c>
      <c r="F155" s="1">
        <v>0</v>
      </c>
      <c r="G155" s="2">
        <f t="shared" si="0"/>
        <v>99882.110019999993</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202022.41</v>
      </c>
      <c r="D157" s="1">
        <f>'PR-RAS'!E161</f>
        <v>223141</v>
      </c>
      <c r="E157" s="1">
        <v>0</v>
      </c>
      <c r="F157" s="1">
        <v>0</v>
      </c>
      <c r="G157" s="2">
        <f t="shared" si="0"/>
        <v>101135.48796</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181.52</v>
      </c>
      <c r="D158" s="1">
        <f>'PR-RAS'!E162</f>
        <v>49.6</v>
      </c>
      <c r="E158" s="1">
        <v>0</v>
      </c>
      <c r="F158" s="1">
        <v>0</v>
      </c>
      <c r="G158" s="2">
        <f t="shared" si="0"/>
        <v>44.073040000000006</v>
      </c>
      <c r="H158" s="2">
        <f t="shared" si="1"/>
        <v>0.87999999999998835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395423.85</v>
      </c>
      <c r="D159" s="1">
        <f>'PR-RAS'!E163</f>
        <v>328790.71999999997</v>
      </c>
      <c r="E159" s="1">
        <v>0</v>
      </c>
      <c r="F159" s="1">
        <v>0</v>
      </c>
      <c r="G159" s="2">
        <f t="shared" si="0"/>
        <v>166374.83582000001</v>
      </c>
      <c r="H159" s="2">
        <f t="shared" si="1"/>
        <v>0.43000000005122274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47061.78</v>
      </c>
      <c r="D160" s="1">
        <f>'PR-RAS'!E164</f>
        <v>52067.05</v>
      </c>
      <c r="E160" s="1">
        <v>0</v>
      </c>
      <c r="F160" s="1">
        <v>0</v>
      </c>
      <c r="G160" s="2">
        <f t="shared" si="0"/>
        <v>24040.144920000002</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23403.43</v>
      </c>
      <c r="D161" s="1">
        <f>'PR-RAS'!E165</f>
        <v>25564.89</v>
      </c>
      <c r="E161" s="1">
        <v>0</v>
      </c>
      <c r="F161" s="1">
        <v>0</v>
      </c>
      <c r="G161" s="2">
        <f t="shared" si="0"/>
        <v>11925.313599999999</v>
      </c>
      <c r="H161" s="2">
        <f t="shared" si="1"/>
        <v>0.54000000000087311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18102.78</v>
      </c>
      <c r="D162" s="1">
        <f>'PR-RAS'!E166</f>
        <v>20204.990000000002</v>
      </c>
      <c r="E162" s="1">
        <v>0</v>
      </c>
      <c r="F162" s="1">
        <v>0</v>
      </c>
      <c r="G162" s="2">
        <f t="shared" si="0"/>
        <v>9420.5543600000001</v>
      </c>
      <c r="H162" s="2">
        <f t="shared" si="1"/>
        <v>0.22999999999956344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5500.49</v>
      </c>
      <c r="D163" s="1">
        <f>'PR-RAS'!E167</f>
        <v>6249.17</v>
      </c>
      <c r="E163" s="1">
        <v>0</v>
      </c>
      <c r="F163" s="1">
        <v>0</v>
      </c>
      <c r="G163" s="2">
        <f t="shared" si="0"/>
        <v>2915.8104600000001</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55.08</v>
      </c>
      <c r="D164" s="1">
        <f>'PR-RAS'!E168</f>
        <v>48</v>
      </c>
      <c r="E164" s="1">
        <v>0</v>
      </c>
      <c r="F164" s="1">
        <v>0</v>
      </c>
      <c r="G164" s="2">
        <f t="shared" si="0"/>
        <v>24.62604</v>
      </c>
      <c r="H164" s="2">
        <f t="shared" si="1"/>
        <v>7.9999999999998295E-2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42786.89</v>
      </c>
      <c r="D165" s="1">
        <f>'PR-RAS'!E169</f>
        <v>36549.26</v>
      </c>
      <c r="E165" s="1">
        <v>0</v>
      </c>
      <c r="F165" s="1">
        <v>0</v>
      </c>
      <c r="G165" s="2">
        <f t="shared" si="0"/>
        <v>19005.20724</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13950.24</v>
      </c>
      <c r="D166" s="1">
        <f>'PR-RAS'!E170</f>
        <v>17043.939999999999</v>
      </c>
      <c r="E166" s="1">
        <v>0</v>
      </c>
      <c r="F166" s="1">
        <v>0</v>
      </c>
      <c r="G166" s="2">
        <f t="shared" si="0"/>
        <v>7926.2897999999996</v>
      </c>
      <c r="H166" s="2">
        <f t="shared" si="1"/>
        <v>0.30000000000109139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27798.21</v>
      </c>
      <c r="D168" s="1">
        <f>'PR-RAS'!E172</f>
        <v>18583.27</v>
      </c>
      <c r="E168" s="1">
        <v>0</v>
      </c>
      <c r="F168" s="1">
        <v>0</v>
      </c>
      <c r="G168" s="2">
        <f t="shared" si="0"/>
        <v>10849.11325</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414.11</v>
      </c>
      <c r="D169" s="1">
        <f>'PR-RAS'!E173</f>
        <v>291.07</v>
      </c>
      <c r="E169" s="1">
        <v>0</v>
      </c>
      <c r="F169" s="1">
        <v>0</v>
      </c>
      <c r="G169" s="2">
        <f t="shared" si="0"/>
        <v>167.37</v>
      </c>
      <c r="H169" s="2">
        <f t="shared" si="1"/>
        <v>0.18000000000000682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624.33000000000004</v>
      </c>
      <c r="D172" s="1">
        <f>'PR-RAS'!E176</f>
        <v>630.98</v>
      </c>
      <c r="E172" s="1">
        <v>0</v>
      </c>
      <c r="F172" s="1">
        <v>0</v>
      </c>
      <c r="G172" s="2">
        <f t="shared" si="0"/>
        <v>322.55559</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286891.71000000002</v>
      </c>
      <c r="D173" s="1">
        <f>'PR-RAS'!E177</f>
        <v>206647.56</v>
      </c>
      <c r="E173" s="1">
        <v>0</v>
      </c>
      <c r="F173" s="1">
        <v>0</v>
      </c>
      <c r="G173" s="2">
        <f t="shared" si="0"/>
        <v>120432.13476</v>
      </c>
      <c r="H173" s="2">
        <f t="shared" si="1"/>
        <v>0.72999999998137355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2209.0100000000002</v>
      </c>
      <c r="D174" s="1">
        <f>'PR-RAS'!E178</f>
        <v>1791.36</v>
      </c>
      <c r="E174" s="1">
        <v>0</v>
      </c>
      <c r="F174" s="1">
        <v>0</v>
      </c>
      <c r="G174" s="2">
        <f t="shared" si="0"/>
        <v>1001.9692899999999</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8508.56</v>
      </c>
      <c r="D175" s="1">
        <f>'PR-RAS'!E179</f>
        <v>6671.48</v>
      </c>
      <c r="E175" s="1">
        <v>0</v>
      </c>
      <c r="F175" s="1">
        <v>0</v>
      </c>
      <c r="G175" s="2">
        <f t="shared" si="0"/>
        <v>3802.164479999999</v>
      </c>
      <c r="H175" s="2">
        <f t="shared" si="1"/>
        <v>0.92000000000007276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5087.42</v>
      </c>
      <c r="D176" s="1">
        <f>'PR-RAS'!E180</f>
        <v>1058.4000000000001</v>
      </c>
      <c r="E176" s="1">
        <v>0</v>
      </c>
      <c r="F176" s="1">
        <v>0</v>
      </c>
      <c r="G176" s="2">
        <f t="shared" si="0"/>
        <v>1260.7384999999999</v>
      </c>
      <c r="H176" s="2">
        <f t="shared" si="1"/>
        <v>0.82000000000016371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4259.62</v>
      </c>
      <c r="D177" s="1">
        <f>'PR-RAS'!E181</f>
        <v>4240.51</v>
      </c>
      <c r="E177" s="1">
        <v>0</v>
      </c>
      <c r="F177" s="1">
        <v>0</v>
      </c>
      <c r="G177" s="2">
        <f t="shared" si="0"/>
        <v>2242.3526399999996</v>
      </c>
      <c r="H177" s="2">
        <f t="shared" si="1"/>
        <v>0.86999999999989086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10853.41</v>
      </c>
      <c r="D178" s="1">
        <f>'PR-RAS'!E182</f>
        <v>16659.330000000002</v>
      </c>
      <c r="E178" s="1">
        <v>0</v>
      </c>
      <c r="F178" s="1">
        <v>0</v>
      </c>
      <c r="G178" s="2">
        <f t="shared" si="0"/>
        <v>7818.4563900000012</v>
      </c>
      <c r="H178" s="2">
        <f t="shared" si="1"/>
        <v>0.74000000000160071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1669.65</v>
      </c>
      <c r="D179" s="1">
        <f>'PR-RAS'!E183</f>
        <v>2888.8</v>
      </c>
      <c r="E179" s="1">
        <v>0</v>
      </c>
      <c r="F179" s="1">
        <v>0</v>
      </c>
      <c r="G179" s="2">
        <f t="shared" si="0"/>
        <v>1325.6105</v>
      </c>
      <c r="H179" s="2">
        <f t="shared" si="1"/>
        <v>0.54999999999972715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229383.04000000001</v>
      </c>
      <c r="D180" s="1">
        <f>'PR-RAS'!E184</f>
        <v>142420.94</v>
      </c>
      <c r="E180" s="1">
        <v>0</v>
      </c>
      <c r="F180" s="1">
        <v>0</v>
      </c>
      <c r="G180" s="2">
        <f t="shared" si="0"/>
        <v>92046.260680000007</v>
      </c>
      <c r="H180" s="2">
        <f t="shared" si="1"/>
        <v>0.10000000000582077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17083.34</v>
      </c>
      <c r="D181" s="1">
        <f>'PR-RAS'!E185</f>
        <v>21717.94</v>
      </c>
      <c r="E181" s="1">
        <v>0</v>
      </c>
      <c r="F181" s="1">
        <v>0</v>
      </c>
      <c r="G181" s="2">
        <f t="shared" si="0"/>
        <v>10893.4596</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7837.66</v>
      </c>
      <c r="D182" s="1">
        <f>'PR-RAS'!E186</f>
        <v>9198.7999999999993</v>
      </c>
      <c r="E182" s="1">
        <v>0</v>
      </c>
      <c r="F182" s="1">
        <v>0</v>
      </c>
      <c r="G182" s="2">
        <f t="shared" si="0"/>
        <v>4748.5820599999997</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748.73</v>
      </c>
      <c r="D183" s="1">
        <f>'PR-RAS'!E187</f>
        <v>2163.88</v>
      </c>
      <c r="E183" s="1">
        <v>0</v>
      </c>
      <c r="F183" s="1">
        <v>0</v>
      </c>
      <c r="G183" s="2">
        <f t="shared" si="0"/>
        <v>923.92117999999994</v>
      </c>
      <c r="H183" s="2">
        <f t="shared" si="1"/>
        <v>0.38999999999987267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17934.740000000002</v>
      </c>
      <c r="D184" s="1">
        <f>'PR-RAS'!E188</f>
        <v>31362.969999999994</v>
      </c>
      <c r="E184" s="1">
        <v>0</v>
      </c>
      <c r="F184" s="1">
        <v>0</v>
      </c>
      <c r="G184" s="2">
        <f t="shared" si="0"/>
        <v>14760.904439999998</v>
      </c>
      <c r="H184" s="2">
        <f t="shared" si="1"/>
        <v>0.29000000000451109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5491.56</v>
      </c>
      <c r="D185" s="1">
        <f>'PR-RAS'!E189</f>
        <v>12373.91</v>
      </c>
      <c r="E185" s="1">
        <v>0</v>
      </c>
      <c r="F185" s="1">
        <v>0</v>
      </c>
      <c r="G185" s="2">
        <f t="shared" si="0"/>
        <v>5564.0459200000005</v>
      </c>
      <c r="H185" s="2">
        <f t="shared" si="1"/>
        <v>0.52999999999974534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3508.33</v>
      </c>
      <c r="D186" s="1">
        <f>'PR-RAS'!E190</f>
        <v>3709.48</v>
      </c>
      <c r="E186" s="1">
        <v>0</v>
      </c>
      <c r="F186" s="1">
        <v>0</v>
      </c>
      <c r="G186" s="2">
        <f t="shared" si="0"/>
        <v>2021.5486500000002</v>
      </c>
      <c r="H186" s="2">
        <f t="shared" si="1"/>
        <v>0.80999999999994543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2105.63</v>
      </c>
      <c r="D187" s="1">
        <f>'PR-RAS'!E191</f>
        <v>9572.31</v>
      </c>
      <c r="E187" s="1">
        <v>0</v>
      </c>
      <c r="F187" s="1">
        <v>0</v>
      </c>
      <c r="G187" s="2">
        <f t="shared" si="0"/>
        <v>3952.5464999999999</v>
      </c>
      <c r="H187" s="2">
        <f t="shared" si="1"/>
        <v>0.67999999999938154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659.2</v>
      </c>
      <c r="D188" s="1">
        <f>'PR-RAS'!E192</f>
        <v>561.41999999999996</v>
      </c>
      <c r="E188" s="1">
        <v>0</v>
      </c>
      <c r="F188" s="1">
        <v>0</v>
      </c>
      <c r="G188" s="2">
        <f t="shared" si="0"/>
        <v>333.24147999999997</v>
      </c>
      <c r="H188" s="2">
        <f t="shared" si="1"/>
        <v>0.62000000000000455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34.51</v>
      </c>
      <c r="D189" s="1">
        <f>'PR-RAS'!E193</f>
        <v>280.77999999999997</v>
      </c>
      <c r="E189" s="1">
        <v>0</v>
      </c>
      <c r="F189" s="1">
        <v>0</v>
      </c>
      <c r="G189" s="2">
        <f t="shared" si="0"/>
        <v>112.06115999999999</v>
      </c>
      <c r="H189" s="2">
        <f t="shared" si="1"/>
        <v>0.71000000000002927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5204.17</v>
      </c>
      <c r="D190" s="1">
        <f>'PR-RAS'!E194</f>
        <v>2098.96</v>
      </c>
      <c r="E190" s="1">
        <v>0</v>
      </c>
      <c r="F190" s="1">
        <v>0</v>
      </c>
      <c r="G190" s="2">
        <f t="shared" si="0"/>
        <v>1776.9950100000001</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931.34</v>
      </c>
      <c r="D191" s="1">
        <f>'PR-RAS'!E195</f>
        <v>2766.11</v>
      </c>
      <c r="E191" s="1">
        <v>0</v>
      </c>
      <c r="F191" s="1">
        <v>0</v>
      </c>
      <c r="G191" s="2">
        <f t="shared" si="0"/>
        <v>1228.0764000000001</v>
      </c>
      <c r="H191" s="2">
        <f t="shared" si="1"/>
        <v>0.45000000000015916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7645.7999999999993</v>
      </c>
      <c r="D192" s="1">
        <f>'PR-RAS'!E196</f>
        <v>3379.9399999999996</v>
      </c>
      <c r="E192" s="1">
        <v>0</v>
      </c>
      <c r="F192" s="1">
        <v>0</v>
      </c>
      <c r="G192" s="2">
        <f t="shared" si="0"/>
        <v>2751.48488</v>
      </c>
      <c r="H192" s="2">
        <f t="shared" si="1"/>
        <v>0.26000000000112777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1054.4000000000001</v>
      </c>
      <c r="D198" s="1">
        <f>'PR-RAS'!E202</f>
        <v>874.08</v>
      </c>
      <c r="E198" s="1">
        <v>0</v>
      </c>
      <c r="F198" s="1">
        <v>0</v>
      </c>
      <c r="G198" s="2">
        <f t="shared" si="0"/>
        <v>552.10432000000014</v>
      </c>
      <c r="H198" s="2">
        <f t="shared" si="1"/>
        <v>0.48000000000013188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1054.4000000000001</v>
      </c>
      <c r="D200" s="1">
        <f>'PR-RAS'!E204</f>
        <v>874.08</v>
      </c>
      <c r="E200" s="1">
        <v>0</v>
      </c>
      <c r="F200" s="1">
        <v>0</v>
      </c>
      <c r="G200" s="2">
        <f t="shared" si="0"/>
        <v>557.70944000000009</v>
      </c>
      <c r="H200" s="2">
        <f t="shared" si="1"/>
        <v>0.48000000000013188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6591.4</v>
      </c>
      <c r="D206" s="1">
        <f>'PR-RAS'!E210</f>
        <v>2505.8599999999997</v>
      </c>
      <c r="E206" s="1">
        <v>0</v>
      </c>
      <c r="F206" s="1">
        <v>0</v>
      </c>
      <c r="G206" s="2">
        <f t="shared" si="0"/>
        <v>2378.6395999999995</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2497.19</v>
      </c>
      <c r="D207" s="1">
        <f>'PR-RAS'!E211</f>
        <v>1255.79</v>
      </c>
      <c r="E207" s="1">
        <v>0</v>
      </c>
      <c r="F207" s="1">
        <v>0</v>
      </c>
      <c r="G207" s="2">
        <f t="shared" si="0"/>
        <v>1031.8066200000001</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301.22000000000003</v>
      </c>
      <c r="D208" s="1">
        <f>'PR-RAS'!E212</f>
        <v>77.47</v>
      </c>
      <c r="E208" s="1">
        <v>0</v>
      </c>
      <c r="F208" s="1">
        <v>0</v>
      </c>
      <c r="G208" s="2">
        <f t="shared" si="0"/>
        <v>94.425120000000007</v>
      </c>
      <c r="H208" s="2">
        <f t="shared" si="1"/>
        <v>0.69000000000002615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3792.99</v>
      </c>
      <c r="D209" s="1">
        <f>'PR-RAS'!E213</f>
        <v>1172.5999999999999</v>
      </c>
      <c r="E209" s="1">
        <v>0</v>
      </c>
      <c r="F209" s="1">
        <v>0</v>
      </c>
      <c r="G209" s="2">
        <f t="shared" si="0"/>
        <v>1276.7435199999998</v>
      </c>
      <c r="H209" s="2">
        <f t="shared" si="1"/>
        <v>0.41000000000030923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856.42</v>
      </c>
      <c r="D248" s="1">
        <f>'PR-RAS'!E252</f>
        <v>450.71</v>
      </c>
      <c r="E248" s="1">
        <v>0</v>
      </c>
      <c r="F248" s="1">
        <v>0</v>
      </c>
      <c r="G248" s="2">
        <f t="shared" si="0"/>
        <v>434.18647999999996</v>
      </c>
      <c r="H248" s="2">
        <f t="shared" si="1"/>
        <v>0.70999999999997954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856.42</v>
      </c>
      <c r="D255" s="1">
        <f>'PR-RAS'!E259</f>
        <v>450.71</v>
      </c>
      <c r="E255" s="1">
        <v>0</v>
      </c>
      <c r="F255" s="1">
        <v>0</v>
      </c>
      <c r="G255" s="2">
        <f t="shared" si="0"/>
        <v>446.49135999999999</v>
      </c>
      <c r="H255" s="2">
        <f t="shared" si="1"/>
        <v>0.70999999999997954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856.42</v>
      </c>
      <c r="D256" s="1">
        <f>'PR-RAS'!E260</f>
        <v>450.71</v>
      </c>
      <c r="E256" s="1">
        <v>0</v>
      </c>
      <c r="F256" s="1">
        <v>0</v>
      </c>
      <c r="G256" s="2">
        <f t="shared" si="0"/>
        <v>448.24919999999997</v>
      </c>
      <c r="H256" s="2">
        <f t="shared" si="1"/>
        <v>0.70999999999997954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663.61</v>
      </c>
      <c r="D259" s="1">
        <f>'PR-RAS'!E263</f>
        <v>809.7</v>
      </c>
      <c r="E259" s="1">
        <v>0</v>
      </c>
      <c r="F259" s="1">
        <v>0</v>
      </c>
      <c r="G259" s="2">
        <f t="shared" si="0"/>
        <v>589.01658000000009</v>
      </c>
      <c r="H259" s="2">
        <f t="shared" si="1"/>
        <v>0.68999999999994088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663.61</v>
      </c>
      <c r="D260" s="1">
        <f>'PR-RAS'!E264</f>
        <v>809.7</v>
      </c>
      <c r="E260" s="1">
        <v>0</v>
      </c>
      <c r="F260" s="1">
        <v>0</v>
      </c>
      <c r="G260" s="2">
        <f t="shared" si="0"/>
        <v>591.29959000000008</v>
      </c>
      <c r="H260" s="2">
        <f t="shared" si="1"/>
        <v>0.68999999999994088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663.61</v>
      </c>
      <c r="D261" s="1">
        <f>'PR-RAS'!E265</f>
        <v>809.7</v>
      </c>
      <c r="E261" s="1">
        <v>0</v>
      </c>
      <c r="F261" s="1">
        <v>0</v>
      </c>
      <c r="G261" s="2">
        <f t="shared" si="0"/>
        <v>593.58260000000007</v>
      </c>
      <c r="H261" s="2">
        <f t="shared" si="1"/>
        <v>0.68999999999994088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1951032.25</v>
      </c>
      <c r="D285" s="1">
        <f>'PR-RAS'!E289</f>
        <v>2018770.48</v>
      </c>
      <c r="E285" s="1">
        <v>0</v>
      </c>
      <c r="F285" s="1">
        <v>0</v>
      </c>
      <c r="G285" s="2">
        <f t="shared" si="8"/>
        <v>1700754.79164</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150341.14999999991</v>
      </c>
      <c r="D286" s="1">
        <f>'PR-RAS'!E290</f>
        <v>267974.81000000006</v>
      </c>
      <c r="E286" s="1">
        <v>0</v>
      </c>
      <c r="F286" s="1">
        <v>0</v>
      </c>
      <c r="G286" s="2">
        <f t="shared" si="8"/>
        <v>195592.86945</v>
      </c>
      <c r="H286" s="2">
        <f t="shared" si="9"/>
        <v>0.33999999985098839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272966.86</v>
      </c>
      <c r="D288" s="1">
        <f>'PR-RAS'!E292</f>
        <v>389563.48</v>
      </c>
      <c r="E288" s="1">
        <v>0</v>
      </c>
      <c r="F288" s="1">
        <v>0</v>
      </c>
      <c r="G288" s="2">
        <f t="shared" si="8"/>
        <v>301950.92633999995</v>
      </c>
      <c r="H288" s="2">
        <f t="shared" si="9"/>
        <v>0.61999999999534339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16472.28</v>
      </c>
      <c r="D290" s="1">
        <f>'PR-RAS'!E294</f>
        <v>2690.77</v>
      </c>
      <c r="E290" s="1">
        <v>0</v>
      </c>
      <c r="F290" s="1">
        <v>0</v>
      </c>
      <c r="G290" s="2">
        <f t="shared" si="8"/>
        <v>6315.7539799999995</v>
      </c>
      <c r="H290" s="2">
        <f t="shared" si="9"/>
        <v>0.50999999999885404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16017.3</v>
      </c>
      <c r="D291" s="1">
        <f>'PR-RAS'!E295</f>
        <v>57.57</v>
      </c>
      <c r="E291" s="1">
        <v>0</v>
      </c>
      <c r="F291" s="1">
        <v>0</v>
      </c>
      <c r="G291" s="2">
        <f t="shared" si="8"/>
        <v>4678.4075999999995</v>
      </c>
      <c r="H291" s="2">
        <f t="shared" si="9"/>
        <v>0.72999999999927212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86</v>
      </c>
      <c r="D293" s="1">
        <f>'PR-RAS'!E298</f>
        <v>0</v>
      </c>
      <c r="E293" s="1">
        <v>0</v>
      </c>
      <c r="F293" s="1">
        <v>0</v>
      </c>
      <c r="G293" s="2">
        <f t="shared" si="8"/>
        <v>25.111999999999998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86</v>
      </c>
      <c r="D306" s="1">
        <f>'PR-RAS'!E311</f>
        <v>0</v>
      </c>
      <c r="E306" s="1">
        <v>0</v>
      </c>
      <c r="F306" s="1">
        <v>0</v>
      </c>
      <c r="G306" s="2">
        <f t="shared" si="8"/>
        <v>26.23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86</v>
      </c>
      <c r="D312" s="1">
        <f>'PR-RAS'!E317</f>
        <v>0</v>
      </c>
      <c r="E312" s="1">
        <v>0</v>
      </c>
      <c r="F312" s="1">
        <v>0</v>
      </c>
      <c r="G312" s="2">
        <f t="shared" si="8"/>
        <v>26.745999999999999</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86</v>
      </c>
      <c r="D313" s="1">
        <f>'PR-RAS'!E318</f>
        <v>0</v>
      </c>
      <c r="E313" s="1">
        <v>0</v>
      </c>
      <c r="F313" s="1">
        <v>0</v>
      </c>
      <c r="G313" s="2">
        <f t="shared" si="8"/>
        <v>26.832000000000001</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28072.04</v>
      </c>
      <c r="D345" s="1">
        <f>'PR-RAS'!E350</f>
        <v>33101.129999999997</v>
      </c>
      <c r="E345" s="1">
        <v>0</v>
      </c>
      <c r="F345" s="1">
        <v>0</v>
      </c>
      <c r="G345" s="2">
        <f t="shared" si="8"/>
        <v>32430.359199999992</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26641.119999999999</v>
      </c>
      <c r="D358" s="1">
        <f>'PR-RAS'!E363</f>
        <v>33101.129999999997</v>
      </c>
      <c r="E358" s="1">
        <v>0</v>
      </c>
      <c r="F358" s="1">
        <v>0</v>
      </c>
      <c r="G358" s="2">
        <f t="shared" si="8"/>
        <v>33145.086659999994</v>
      </c>
      <c r="H358" s="2">
        <f t="shared" si="9"/>
        <v>0.24999999999636202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26147.8</v>
      </c>
      <c r="D364" s="1">
        <f>'PR-RAS'!E369</f>
        <v>32934.74</v>
      </c>
      <c r="E364" s="1">
        <v>0</v>
      </c>
      <c r="F364" s="1">
        <v>0</v>
      </c>
      <c r="G364" s="2">
        <f t="shared" si="8"/>
        <v>33402.272639999996</v>
      </c>
      <c r="H364" s="2">
        <f t="shared" si="9"/>
        <v>0.46000000000276486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21182.799999999999</v>
      </c>
      <c r="D365" s="1">
        <f>'PR-RAS'!E370</f>
        <v>28527.26</v>
      </c>
      <c r="E365" s="1">
        <v>0</v>
      </c>
      <c r="F365" s="1">
        <v>0</v>
      </c>
      <c r="G365" s="2">
        <f t="shared" si="8"/>
        <v>28478.384479999997</v>
      </c>
      <c r="H365" s="2">
        <f t="shared" si="9"/>
        <v>0.45999999999912689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4965</v>
      </c>
      <c r="D371" s="1">
        <f>'PR-RAS'!E376</f>
        <v>4407.4799999999996</v>
      </c>
      <c r="E371" s="1">
        <v>0</v>
      </c>
      <c r="F371" s="1">
        <v>0</v>
      </c>
      <c r="G371" s="2">
        <f t="shared" si="8"/>
        <v>5098.5851999999995</v>
      </c>
      <c r="H371" s="2">
        <f t="shared" si="9"/>
        <v>0.47999999999956344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166.39</v>
      </c>
      <c r="E378" s="1">
        <v>0</v>
      </c>
      <c r="F378" s="1">
        <v>0</v>
      </c>
      <c r="G378" s="2">
        <f t="shared" si="8"/>
        <v>125.45805999999999</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166.39</v>
      </c>
      <c r="E379" s="1">
        <v>0</v>
      </c>
      <c r="F379" s="1">
        <v>0</v>
      </c>
      <c r="G379" s="2">
        <f t="shared" si="8"/>
        <v>125.79083999999999</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493.32</v>
      </c>
      <c r="D386" s="1">
        <f>'PR-RAS'!E391</f>
        <v>0</v>
      </c>
      <c r="E386" s="1">
        <v>0</v>
      </c>
      <c r="F386" s="1">
        <v>0</v>
      </c>
      <c r="G386" s="2">
        <f t="shared" si="8"/>
        <v>189.9282</v>
      </c>
      <c r="H386" s="2">
        <f t="shared" si="9"/>
        <v>0.31999999999999318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493.32</v>
      </c>
      <c r="D388" s="1">
        <f>'PR-RAS'!E393</f>
        <v>0</v>
      </c>
      <c r="E388" s="1">
        <v>0</v>
      </c>
      <c r="F388" s="1">
        <v>0</v>
      </c>
      <c r="G388" s="2">
        <f t="shared" si="8"/>
        <v>190.91484</v>
      </c>
      <c r="H388" s="2">
        <f t="shared" si="9"/>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1430.92</v>
      </c>
      <c r="D397" s="1">
        <f>'PR-RAS'!E402</f>
        <v>0</v>
      </c>
      <c r="E397" s="1">
        <v>0</v>
      </c>
      <c r="F397" s="1">
        <v>0</v>
      </c>
      <c r="G397" s="2">
        <f t="shared" si="8"/>
        <v>566.64432000000011</v>
      </c>
      <c r="H397" s="2">
        <f t="shared" si="9"/>
        <v>7.999999999992724E-2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1355.27</v>
      </c>
      <c r="D398" s="1">
        <f>'PR-RAS'!E403</f>
        <v>0</v>
      </c>
      <c r="E398" s="1">
        <v>0</v>
      </c>
      <c r="F398" s="1">
        <v>0</v>
      </c>
      <c r="G398" s="2">
        <f t="shared" si="8"/>
        <v>538.04219000000001</v>
      </c>
      <c r="H398" s="2">
        <f t="shared" si="9"/>
        <v>0.26999999999998181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75.650000000000006</v>
      </c>
      <c r="D399" s="1">
        <f>'PR-RAS'!E404</f>
        <v>0</v>
      </c>
      <c r="E399" s="1">
        <v>0</v>
      </c>
      <c r="F399" s="1">
        <v>0</v>
      </c>
      <c r="G399" s="2">
        <f t="shared" si="8"/>
        <v>30.108700000000002</v>
      </c>
      <c r="H399" s="2">
        <f t="shared" si="9"/>
        <v>0.34999999999999432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27986.04</v>
      </c>
      <c r="D403" s="1">
        <f>'PR-RAS'!E408</f>
        <v>33101.129999999997</v>
      </c>
      <c r="E403" s="1">
        <v>0</v>
      </c>
      <c r="F403" s="1">
        <v>0</v>
      </c>
      <c r="G403" s="2">
        <f t="shared" si="8"/>
        <v>37863.696599999996</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2101459.4</v>
      </c>
      <c r="D407" s="1">
        <f>'PR-RAS'!E412</f>
        <v>2286745.29</v>
      </c>
      <c r="E407" s="1">
        <v>0</v>
      </c>
      <c r="F407" s="1">
        <v>0</v>
      </c>
      <c r="G407" s="2">
        <f t="shared" si="8"/>
        <v>2710029.6918800003</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1979104.29</v>
      </c>
      <c r="D408" s="1">
        <f>'PR-RAS'!E413</f>
        <v>2051871.6099999999</v>
      </c>
      <c r="E408" s="1">
        <v>0</v>
      </c>
      <c r="F408" s="1">
        <v>0</v>
      </c>
      <c r="G408" s="2">
        <f t="shared" si="8"/>
        <v>2475718.9365699999</v>
      </c>
      <c r="H408" s="2">
        <f t="shared" si="9"/>
        <v>0.68000000016763806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122355.10999999987</v>
      </c>
      <c r="D409" s="1">
        <f>'PR-RAS'!E414</f>
        <v>234873.68000000017</v>
      </c>
      <c r="E409" s="1">
        <v>0</v>
      </c>
      <c r="F409" s="1">
        <v>0</v>
      </c>
      <c r="G409" s="2">
        <f t="shared" si="8"/>
        <v>241577.80776000005</v>
      </c>
      <c r="H409" s="2">
        <f t="shared" si="9"/>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272966.86</v>
      </c>
      <c r="D411" s="1">
        <f>'PR-RAS'!E416</f>
        <v>389563.48</v>
      </c>
      <c r="E411" s="1">
        <v>0</v>
      </c>
      <c r="F411" s="1">
        <v>0</v>
      </c>
      <c r="G411" s="2">
        <f t="shared" si="8"/>
        <v>431358.46619999991</v>
      </c>
      <c r="H411" s="2">
        <f t="shared" si="9"/>
        <v>0.61999999999534339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16472.28</v>
      </c>
      <c r="D413" s="1">
        <f>'PR-RAS'!E418</f>
        <v>2690.77</v>
      </c>
      <c r="E413" s="1">
        <v>0</v>
      </c>
      <c r="F413" s="1">
        <v>0</v>
      </c>
      <c r="G413" s="2">
        <f t="shared" si="8"/>
        <v>9003.7738399999998</v>
      </c>
      <c r="H413" s="2">
        <f t="shared" si="9"/>
        <v>0.50999999999885404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5902.57</v>
      </c>
      <c r="D522" s="1">
        <f>'PR-RAS'!E528</f>
        <v>5897.6</v>
      </c>
      <c r="E522" s="1">
        <v>0</v>
      </c>
      <c r="F522" s="1">
        <v>0</v>
      </c>
      <c r="G522" s="2">
        <f t="shared" ref="G522:G809" si="10">(B522/1000)*(C522*1+D522*2)</f>
        <v>9220.5381699999998</v>
      </c>
      <c r="H522" s="2">
        <f t="shared" ref="H522:H809" si="11">ABS(C522-ROUND(C522,0))+ABS(D522-ROUND(D522,0))</f>
        <v>0.82999999999992724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5902.57</v>
      </c>
      <c r="D587" s="1">
        <f>'PR-RAS'!E593</f>
        <v>5897.6</v>
      </c>
      <c r="E587" s="1">
        <v>0</v>
      </c>
      <c r="F587" s="1">
        <v>0</v>
      </c>
      <c r="G587" s="2">
        <f t="shared" si="10"/>
        <v>10370.89322</v>
      </c>
      <c r="H587" s="2">
        <f t="shared" si="11"/>
        <v>0.82999999999992724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5902.57</v>
      </c>
      <c r="D593" s="1">
        <f>'PR-RAS'!E599</f>
        <v>5897.6</v>
      </c>
      <c r="E593" s="1">
        <v>0</v>
      </c>
      <c r="F593" s="1">
        <v>0</v>
      </c>
      <c r="G593" s="2">
        <f t="shared" si="10"/>
        <v>10477.07984</v>
      </c>
      <c r="H593" s="2">
        <f t="shared" si="11"/>
        <v>0.82999999999992724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5902.57</v>
      </c>
      <c r="D594" s="1">
        <f>'PR-RAS'!E600</f>
        <v>5897.6</v>
      </c>
      <c r="E594" s="1">
        <v>0</v>
      </c>
      <c r="F594" s="1">
        <v>0</v>
      </c>
      <c r="G594" s="2">
        <f t="shared" si="10"/>
        <v>10494.777609999999</v>
      </c>
      <c r="H594" s="2">
        <f t="shared" si="11"/>
        <v>0.82999999999992724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5902.57</v>
      </c>
      <c r="D630" s="1">
        <f>'PR-RAS'!E636</f>
        <v>5897.6</v>
      </c>
      <c r="E630" s="1">
        <v>0</v>
      </c>
      <c r="F630" s="1">
        <v>0</v>
      </c>
      <c r="G630" s="2">
        <f t="shared" si="10"/>
        <v>11131.89733</v>
      </c>
      <c r="H630" s="2">
        <f t="shared" si="11"/>
        <v>0.82999999999992724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2101459.4</v>
      </c>
      <c r="D633" s="1">
        <f>'PR-RAS'!E639</f>
        <v>2286745.29</v>
      </c>
      <c r="E633" s="1">
        <v>0</v>
      </c>
      <c r="F633" s="1">
        <v>0</v>
      </c>
      <c r="G633" s="2">
        <f t="shared" si="10"/>
        <v>4218568.3873600001</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1985006.86</v>
      </c>
      <c r="D634" s="1">
        <f>'PR-RAS'!E640</f>
        <v>2057769.21</v>
      </c>
      <c r="E634" s="1">
        <v>0</v>
      </c>
      <c r="F634" s="1">
        <v>0</v>
      </c>
      <c r="G634" s="2">
        <f t="shared" si="10"/>
        <v>3861645.16224</v>
      </c>
      <c r="H634" s="2">
        <f t="shared" si="11"/>
        <v>0.34999999986030161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116452.5399999998</v>
      </c>
      <c r="D635" s="1">
        <f>'PR-RAS'!E641</f>
        <v>228976.08000000007</v>
      </c>
      <c r="E635" s="1">
        <v>0</v>
      </c>
      <c r="F635" s="1">
        <v>0</v>
      </c>
      <c r="G635" s="2">
        <f t="shared" si="10"/>
        <v>364172.57979999995</v>
      </c>
      <c r="H635" s="2">
        <f t="shared" si="11"/>
        <v>0.54000000027008355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272966.86</v>
      </c>
      <c r="D637" s="1">
        <f>'PR-RAS'!E643</f>
        <v>389563.48</v>
      </c>
      <c r="E637" s="1">
        <v>0</v>
      </c>
      <c r="F637" s="1">
        <v>0</v>
      </c>
      <c r="G637" s="2">
        <f t="shared" si="10"/>
        <v>669131.66951999988</v>
      </c>
      <c r="H637" s="2">
        <f t="shared" si="11"/>
        <v>0.61999999999534339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389419.39999999979</v>
      </c>
      <c r="D639" s="1">
        <f>'PR-RAS'!E645</f>
        <v>618539.56000000006</v>
      </c>
      <c r="E639" s="1">
        <v>0</v>
      </c>
      <c r="F639" s="1">
        <v>0</v>
      </c>
      <c r="G639" s="2">
        <f t="shared" si="10"/>
        <v>1037706.05576</v>
      </c>
      <c r="H639" s="2">
        <f t="shared" si="11"/>
        <v>0.83999999973457307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133309.96</v>
      </c>
      <c r="D641" s="1">
        <f>'PR-RAS'!E647</f>
        <v>154613.37</v>
      </c>
      <c r="E641" s="1">
        <v>0</v>
      </c>
      <c r="F641" s="1">
        <v>0</v>
      </c>
      <c r="G641" s="2">
        <f t="shared" si="10"/>
        <v>283223.48799999995</v>
      </c>
      <c r="H641" s="2">
        <f t="shared" si="11"/>
        <v>0.41000000000349246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265058.03999999998</v>
      </c>
      <c r="D642" s="1">
        <f>'PR-RAS'!E649</f>
        <v>435700.27</v>
      </c>
      <c r="E642" s="1">
        <v>0</v>
      </c>
      <c r="F642" s="1">
        <v>0</v>
      </c>
      <c r="G642" s="2">
        <f t="shared" si="10"/>
        <v>728469.94978000002</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2259471.21</v>
      </c>
      <c r="D643" s="1">
        <f>'PR-RAS'!E650</f>
        <v>2381994.11</v>
      </c>
      <c r="E643" s="1">
        <v>0</v>
      </c>
      <c r="F643" s="1">
        <v>0</v>
      </c>
      <c r="G643" s="2">
        <f t="shared" si="10"/>
        <v>4509060.9540600004</v>
      </c>
      <c r="H643" s="2">
        <f t="shared" si="11"/>
        <v>0.31999999983236194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2088828.98</v>
      </c>
      <c r="D644" s="1">
        <f>'PR-RAS'!E651</f>
        <v>2195510.79</v>
      </c>
      <c r="E644" s="1">
        <v>0</v>
      </c>
      <c r="F644" s="1">
        <v>0</v>
      </c>
      <c r="G644" s="2">
        <f t="shared" si="10"/>
        <v>4166543.9100800003</v>
      </c>
      <c r="H644" s="2">
        <f t="shared" si="11"/>
        <v>0.22999999998137355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435700.27</v>
      </c>
      <c r="D645" s="1">
        <f>'PR-RAS'!E652</f>
        <v>622183.58999999985</v>
      </c>
      <c r="E645" s="1">
        <v>0</v>
      </c>
      <c r="F645" s="1">
        <v>0</v>
      </c>
      <c r="G645" s="2">
        <f t="shared" si="10"/>
        <v>1081963.4378</v>
      </c>
      <c r="H645" s="2">
        <f t="shared" si="11"/>
        <v>0.68000000016763806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43</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2064.9</v>
      </c>
      <c r="D709" s="1">
        <f>'PR-RAS'!E716</f>
        <v>0</v>
      </c>
      <c r="E709" s="1">
        <v>0</v>
      </c>
      <c r="F709" s="1">
        <v>0</v>
      </c>
      <c r="G709" s="2">
        <f t="shared" si="10"/>
        <v>1461.9492</v>
      </c>
      <c r="H709" s="2">
        <f t="shared" si="11"/>
        <v>9.9999999999909051E-2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4423.45</v>
      </c>
      <c r="D710" s="1">
        <f>'PR-RAS'!E717</f>
        <v>972.11</v>
      </c>
      <c r="E710" s="1">
        <v>0</v>
      </c>
      <c r="F710" s="1">
        <v>0</v>
      </c>
      <c r="G710" s="2">
        <f t="shared" si="10"/>
        <v>4514.67803</v>
      </c>
      <c r="H710" s="2">
        <f t="shared" si="11"/>
        <v>0.55999999999983174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18102.78</v>
      </c>
      <c r="D711" s="1">
        <f>'PR-RAS'!E718</f>
        <v>20204.990000000002</v>
      </c>
      <c r="E711" s="1">
        <v>0</v>
      </c>
      <c r="F711" s="1">
        <v>0</v>
      </c>
      <c r="G711" s="2">
        <f t="shared" si="10"/>
        <v>41544.059600000001</v>
      </c>
      <c r="H711" s="2">
        <f t="shared" si="11"/>
        <v>0.22999999999956344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1357.75</v>
      </c>
      <c r="D713" s="1">
        <f>'PR-RAS'!E720</f>
        <v>2888.8</v>
      </c>
      <c r="E713" s="1">
        <v>0</v>
      </c>
      <c r="F713" s="1">
        <v>0</v>
      </c>
      <c r="G713" s="2">
        <f t="shared" si="10"/>
        <v>5080.3692000000001</v>
      </c>
      <c r="H713" s="2">
        <f t="shared" si="11"/>
        <v>0.4499999999998181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218996.21</v>
      </c>
      <c r="D714" s="1">
        <f>'PR-RAS'!E721</f>
        <v>134435.48000000001</v>
      </c>
      <c r="E714" s="1">
        <v>0</v>
      </c>
      <c r="F714" s="1">
        <v>0</v>
      </c>
      <c r="G714" s="2">
        <f t="shared" si="10"/>
        <v>347849.29220999999</v>
      </c>
      <c r="H714" s="2">
        <f t="shared" si="11"/>
        <v>0.69000000000232831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311.25</v>
      </c>
      <c r="D715" s="1">
        <f>'PR-RAS'!E722</f>
        <v>413.37</v>
      </c>
      <c r="E715" s="1">
        <v>0</v>
      </c>
      <c r="F715" s="1">
        <v>0</v>
      </c>
      <c r="G715" s="2">
        <f t="shared" si="10"/>
        <v>812.52485999999999</v>
      </c>
      <c r="H715" s="2">
        <f t="shared" si="11"/>
        <v>0.62000000000000455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5491.56</v>
      </c>
      <c r="D718" s="1">
        <f>'PR-RAS'!E725</f>
        <v>12373.91</v>
      </c>
      <c r="E718" s="1">
        <v>0</v>
      </c>
      <c r="F718" s="1">
        <v>0</v>
      </c>
      <c r="G718" s="2">
        <f t="shared" si="10"/>
        <v>21681.635460000001</v>
      </c>
      <c r="H718" s="2">
        <f t="shared" si="11"/>
        <v>0.52999999999974534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1054.4000000000001</v>
      </c>
      <c r="D732" s="1">
        <f>'PR-RAS'!E739</f>
        <v>874.08</v>
      </c>
      <c r="E732" s="1">
        <v>0</v>
      </c>
      <c r="F732" s="1">
        <v>0</v>
      </c>
      <c r="G732" s="2">
        <f t="shared" si="10"/>
        <v>2048.6713600000003</v>
      </c>
      <c r="H732" s="2">
        <f t="shared" si="11"/>
        <v>0.48000000000013188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856.42</v>
      </c>
      <c r="D812" s="1">
        <f>'PR-RAS'!E819</f>
        <v>450.71</v>
      </c>
      <c r="E812" s="1">
        <v>0</v>
      </c>
      <c r="F812" s="1">
        <v>0</v>
      </c>
      <c r="G812" s="2">
        <f t="shared" si="18"/>
        <v>1425.60824</v>
      </c>
      <c r="H812" s="2">
        <f t="shared" si="19"/>
        <v>0.70999999999997954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5902.57</v>
      </c>
      <c r="D940" s="1">
        <f>'PR-RAS'!E947</f>
        <v>5897.6</v>
      </c>
      <c r="E940" s="1">
        <v>0</v>
      </c>
      <c r="F940" s="1">
        <v>0</v>
      </c>
      <c r="G940" s="2">
        <f t="shared" si="18"/>
        <v>16618.206030000001</v>
      </c>
      <c r="H940" s="2">
        <f t="shared" si="19"/>
        <v>0.82999999999992724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2079403.2100000002</v>
      </c>
      <c r="D984" s="6">
        <f>BILANCA!E6</f>
        <v>2259399.36</v>
      </c>
      <c r="E984" s="6">
        <v>0</v>
      </c>
      <c r="F984" s="6">
        <v>0</v>
      </c>
      <c r="G984" s="7">
        <f t="shared" ref="G984:G1241" si="22">B984/1000*C984+B984/500*D984</f>
        <v>6598.2019300000002</v>
      </c>
      <c r="H984" s="7">
        <f t="shared" si="19"/>
        <v>0.57000000006519258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1274458.8700000001</v>
      </c>
      <c r="D985" s="1">
        <f>BILANCA!E7</f>
        <v>1257079.1799999997</v>
      </c>
      <c r="E985" s="1">
        <v>0</v>
      </c>
      <c r="F985" s="1">
        <v>0</v>
      </c>
      <c r="G985" s="2">
        <f t="shared" si="22"/>
        <v>7577.2344599999997</v>
      </c>
      <c r="H985" s="2">
        <f t="shared" si="19"/>
        <v>0.30999999959021807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103209.64</v>
      </c>
      <c r="D986" s="1">
        <f>BILANCA!E8</f>
        <v>103209.64</v>
      </c>
      <c r="E986" s="1">
        <v>0</v>
      </c>
      <c r="F986" s="1">
        <v>0</v>
      </c>
      <c r="G986" s="2">
        <f t="shared" si="22"/>
        <v>928.88675999999998</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103209.64</v>
      </c>
      <c r="D987" s="1">
        <f>BILANCA!E9</f>
        <v>103209.64</v>
      </c>
      <c r="E987" s="1">
        <v>0</v>
      </c>
      <c r="F987" s="1">
        <v>0</v>
      </c>
      <c r="G987" s="2">
        <f t="shared" si="22"/>
        <v>1238.51568</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1171249.2300000002</v>
      </c>
      <c r="D990" s="1">
        <f>BILANCA!E12</f>
        <v>1153869.5399999998</v>
      </c>
      <c r="E990" s="1">
        <v>0</v>
      </c>
      <c r="F990" s="1">
        <v>0</v>
      </c>
      <c r="G990" s="2">
        <f t="shared" si="22"/>
        <v>24352.918169999997</v>
      </c>
      <c r="H990" s="2">
        <f t="shared" si="19"/>
        <v>0.69000000040978193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1100139.5900000001</v>
      </c>
      <c r="D991" s="1">
        <f>BILANCA!E13</f>
        <v>1078014.48</v>
      </c>
      <c r="E991" s="1">
        <v>0</v>
      </c>
      <c r="F991" s="1">
        <v>0</v>
      </c>
      <c r="G991" s="2">
        <f t="shared" si="22"/>
        <v>26049.348400000003</v>
      </c>
      <c r="H991" s="2">
        <f t="shared" si="19"/>
        <v>0.88999999989755452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1740662.79</v>
      </c>
      <c r="D993" s="1">
        <f>BILANCA!E15</f>
        <v>1740662.79</v>
      </c>
      <c r="E993" s="1">
        <v>0</v>
      </c>
      <c r="F993" s="1">
        <v>0</v>
      </c>
      <c r="G993" s="2">
        <f t="shared" si="22"/>
        <v>52219.883699999998</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9520.76</v>
      </c>
      <c r="D994" s="1">
        <f>BILANCA!E16</f>
        <v>9520.76</v>
      </c>
      <c r="E994" s="1">
        <v>0</v>
      </c>
      <c r="F994" s="1">
        <v>0</v>
      </c>
      <c r="G994" s="2">
        <f t="shared" si="22"/>
        <v>314.18507999999997</v>
      </c>
      <c r="H994" s="2">
        <f t="shared" si="19"/>
        <v>0.47999999999956344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598.74</v>
      </c>
      <c r="D995" s="1">
        <f>BILANCA!E17</f>
        <v>598.74</v>
      </c>
      <c r="E995" s="1">
        <v>0</v>
      </c>
      <c r="F995" s="1">
        <v>0</v>
      </c>
      <c r="G995" s="2">
        <f t="shared" si="22"/>
        <v>21.554640000000003</v>
      </c>
      <c r="H995" s="2">
        <f t="shared" si="19"/>
        <v>0.51999999999998181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650642.69999999995</v>
      </c>
      <c r="D996" s="1">
        <f>BILANCA!E18</f>
        <v>672767.81</v>
      </c>
      <c r="E996" s="1">
        <v>0</v>
      </c>
      <c r="F996" s="1">
        <v>0</v>
      </c>
      <c r="G996" s="2">
        <f t="shared" si="22"/>
        <v>25950.318160000003</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63600.359999999986</v>
      </c>
      <c r="D997" s="1">
        <f>BILANCA!E19</f>
        <v>71096.170000000042</v>
      </c>
      <c r="E997" s="1">
        <v>0</v>
      </c>
      <c r="F997" s="1">
        <v>0</v>
      </c>
      <c r="G997" s="2">
        <f t="shared" si="22"/>
        <v>2881.0978000000014</v>
      </c>
      <c r="H997" s="2">
        <f t="shared" si="19"/>
        <v>0.53000000002793968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461433.66</v>
      </c>
      <c r="D998" s="1">
        <f>BILANCA!E20</f>
        <v>492723.21</v>
      </c>
      <c r="E998" s="1">
        <v>0</v>
      </c>
      <c r="F998" s="1">
        <v>0</v>
      </c>
      <c r="G998" s="2">
        <f t="shared" si="22"/>
        <v>21703.2012</v>
      </c>
      <c r="H998" s="2">
        <f t="shared" si="19"/>
        <v>0.55000000004656613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12651.03</v>
      </c>
      <c r="D999" s="1">
        <f>BILANCA!E21</f>
        <v>12651.03</v>
      </c>
      <c r="E999" s="1">
        <v>0</v>
      </c>
      <c r="F999" s="1">
        <v>0</v>
      </c>
      <c r="G999" s="2">
        <f t="shared" si="22"/>
        <v>607.24944000000005</v>
      </c>
      <c r="H999" s="2">
        <f t="shared" si="19"/>
        <v>6.0000000001309672E-2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2851.64</v>
      </c>
      <c r="D1000" s="1">
        <f>BILANCA!E22</f>
        <v>3601.47</v>
      </c>
      <c r="E1000" s="1">
        <v>0</v>
      </c>
      <c r="F1000" s="1">
        <v>0</v>
      </c>
      <c r="G1000" s="2">
        <f t="shared" si="22"/>
        <v>170.92786000000001</v>
      </c>
      <c r="H1000" s="2">
        <f t="shared" si="19"/>
        <v>0.82999999999992724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211177.95</v>
      </c>
      <c r="D1004" s="1">
        <f>BILANCA!E26</f>
        <v>211177.95</v>
      </c>
      <c r="E1004" s="1">
        <v>0</v>
      </c>
      <c r="F1004" s="1">
        <v>0</v>
      </c>
      <c r="G1004" s="2">
        <f t="shared" si="22"/>
        <v>13304.210850000001</v>
      </c>
      <c r="H1004" s="2">
        <f t="shared" si="19"/>
        <v>9.9999999976716936E-2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624513.92000000004</v>
      </c>
      <c r="D1006" s="1">
        <f>BILANCA!E28</f>
        <v>649057.49</v>
      </c>
      <c r="E1006" s="1">
        <v>0</v>
      </c>
      <c r="F1006" s="1">
        <v>0</v>
      </c>
      <c r="G1006" s="2">
        <f t="shared" si="22"/>
        <v>44220.464699999997</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699.42999999999302</v>
      </c>
      <c r="D1013" s="1">
        <f>BILANCA!E35</f>
        <v>572.63000000000466</v>
      </c>
      <c r="E1013" s="1">
        <v>0</v>
      </c>
      <c r="F1013" s="1">
        <v>0</v>
      </c>
      <c r="G1013" s="2">
        <f t="shared" si="22"/>
        <v>55.340700000000069</v>
      </c>
      <c r="H1013" s="2">
        <f t="shared" si="19"/>
        <v>0.79999999998835847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207052.63</v>
      </c>
      <c r="D1014" s="1">
        <f>BILANCA!E36</f>
        <v>207219.02</v>
      </c>
      <c r="E1014" s="1">
        <v>0</v>
      </c>
      <c r="F1014" s="1">
        <v>0</v>
      </c>
      <c r="G1014" s="2">
        <f t="shared" si="22"/>
        <v>19266.210769999998</v>
      </c>
      <c r="H1014" s="2">
        <f t="shared" si="19"/>
        <v>0.38999999998486601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0.5</v>
      </c>
      <c r="D1015" s="1">
        <f>BILANCA!E37</f>
        <v>0.51</v>
      </c>
      <c r="E1015" s="1">
        <v>0</v>
      </c>
      <c r="F1015" s="1">
        <v>0</v>
      </c>
      <c r="G1015" s="2">
        <f t="shared" si="22"/>
        <v>4.8640000000000003E-2</v>
      </c>
      <c r="H1015" s="2">
        <f t="shared" si="19"/>
        <v>0.99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206353.7</v>
      </c>
      <c r="D1018" s="1">
        <f>BILANCA!E40</f>
        <v>206646.9</v>
      </c>
      <c r="E1018" s="1">
        <v>0</v>
      </c>
      <c r="F1018" s="1">
        <v>0</v>
      </c>
      <c r="G1018" s="2">
        <f t="shared" si="22"/>
        <v>21687.662500000002</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6809.8500000000058</v>
      </c>
      <c r="D1023" s="1">
        <f>BILANCA!E45</f>
        <v>4186.260000000002</v>
      </c>
      <c r="E1023" s="1">
        <v>0</v>
      </c>
      <c r="F1023" s="1">
        <v>0</v>
      </c>
      <c r="G1023" s="2">
        <f t="shared" si="22"/>
        <v>607.29480000000035</v>
      </c>
      <c r="H1023" s="2">
        <f t="shared" si="19"/>
        <v>0.4099999999962165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62940.06</v>
      </c>
      <c r="D1025" s="1">
        <f>BILANCA!E47</f>
        <v>69124.91</v>
      </c>
      <c r="E1025" s="1">
        <v>0</v>
      </c>
      <c r="F1025" s="1">
        <v>0</v>
      </c>
      <c r="G1025" s="2">
        <f t="shared" si="22"/>
        <v>8449.9749600000014</v>
      </c>
      <c r="H1025" s="2">
        <f t="shared" si="19"/>
        <v>0.14999999999417923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6184.88</v>
      </c>
      <c r="D1027" s="1">
        <f>BILANCA!E49</f>
        <v>0</v>
      </c>
      <c r="E1027" s="1">
        <v>0</v>
      </c>
      <c r="F1027" s="1">
        <v>0</v>
      </c>
      <c r="G1027" s="2">
        <f t="shared" si="22"/>
        <v>272.13472000000002</v>
      </c>
      <c r="H1027" s="2">
        <f t="shared" si="19"/>
        <v>0.11999999999989086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62315.09</v>
      </c>
      <c r="D1028" s="1">
        <f>BILANCA!E50</f>
        <v>64938.65</v>
      </c>
      <c r="E1028" s="1">
        <v>0</v>
      </c>
      <c r="F1028" s="1">
        <v>0</v>
      </c>
      <c r="G1028" s="2">
        <f t="shared" si="22"/>
        <v>8648.6575499999999</v>
      </c>
      <c r="H1028" s="2">
        <f t="shared" si="19"/>
        <v>0.43999999999505235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12320.39</v>
      </c>
      <c r="D1032" s="1">
        <f>BILANCA!E54</f>
        <v>12320.39</v>
      </c>
      <c r="E1032" s="1">
        <v>0</v>
      </c>
      <c r="F1032" s="1">
        <v>0</v>
      </c>
      <c r="G1032" s="2">
        <f t="shared" si="22"/>
        <v>1811.0973300000001</v>
      </c>
      <c r="H1032" s="2">
        <f t="shared" si="19"/>
        <v>0.77999999999883585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12320.39</v>
      </c>
      <c r="D1033" s="1">
        <f>BILANCA!E55</f>
        <v>12320.39</v>
      </c>
      <c r="E1033" s="1">
        <v>0</v>
      </c>
      <c r="F1033" s="1">
        <v>0</v>
      </c>
      <c r="G1033" s="2">
        <f t="shared" si="22"/>
        <v>1848.0585000000001</v>
      </c>
      <c r="H1033" s="2">
        <f t="shared" si="19"/>
        <v>0.77999999999883585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804944.34000000008</v>
      </c>
      <c r="D1046" s="1">
        <f>BILANCA!E68</f>
        <v>1002320.1800000002</v>
      </c>
      <c r="E1046" s="1">
        <v>0</v>
      </c>
      <c r="F1046" s="1">
        <v>0</v>
      </c>
      <c r="G1046" s="2">
        <f t="shared" si="22"/>
        <v>177003.83610000001</v>
      </c>
      <c r="H1046" s="2">
        <f t="shared" si="19"/>
        <v>0.5200000002514571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435700.27</v>
      </c>
      <c r="D1047" s="1">
        <f>BILANCA!E69</f>
        <v>622183.59000000008</v>
      </c>
      <c r="E1047" s="1">
        <v>0</v>
      </c>
      <c r="F1047" s="1">
        <v>0</v>
      </c>
      <c r="G1047" s="2">
        <f t="shared" si="22"/>
        <v>107524.31680000002</v>
      </c>
      <c r="H1047" s="2">
        <f t="shared" si="19"/>
        <v>0.67999999993480742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435700.27</v>
      </c>
      <c r="D1048" s="1">
        <f>BILANCA!E70</f>
        <v>621345.54</v>
      </c>
      <c r="E1048" s="1">
        <v>0</v>
      </c>
      <c r="F1048" s="1">
        <v>0</v>
      </c>
      <c r="G1048" s="2">
        <f t="shared" si="22"/>
        <v>109095.43775000001</v>
      </c>
      <c r="H1048" s="2">
        <f t="shared" si="19"/>
        <v>0.72999999998137355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435700.27</v>
      </c>
      <c r="D1050" s="1">
        <f>BILANCA!E72</f>
        <v>621345.54</v>
      </c>
      <c r="E1050" s="1">
        <v>0</v>
      </c>
      <c r="F1050" s="1">
        <v>0</v>
      </c>
      <c r="G1050" s="2">
        <f t="shared" si="22"/>
        <v>112452.22045000002</v>
      </c>
      <c r="H1050" s="2">
        <f t="shared" si="19"/>
        <v>0.72999999998137355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838.05</v>
      </c>
      <c r="E1054" s="1">
        <v>0</v>
      </c>
      <c r="F1054" s="1">
        <v>0</v>
      </c>
      <c r="G1054" s="2">
        <f t="shared" si="22"/>
        <v>119.00309999999999</v>
      </c>
      <c r="H1054" s="2">
        <f t="shared" si="19"/>
        <v>4.9999999999954525E-2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18238.43</v>
      </c>
      <c r="D1056" s="1">
        <f>BILANCA!E78</f>
        <v>28517.780000000002</v>
      </c>
      <c r="E1056" s="1">
        <v>0</v>
      </c>
      <c r="F1056" s="1">
        <v>0</v>
      </c>
      <c r="G1056" s="2">
        <f t="shared" si="22"/>
        <v>5495.0012699999997</v>
      </c>
      <c r="H1056" s="2">
        <f t="shared" si="19"/>
        <v>0.64999999999781721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2660.29</v>
      </c>
      <c r="D1060" s="1">
        <f>BILANCA!E82</f>
        <v>11091.7</v>
      </c>
      <c r="E1060" s="1">
        <v>0</v>
      </c>
      <c r="F1060" s="1">
        <v>0</v>
      </c>
      <c r="G1060" s="2">
        <f t="shared" si="22"/>
        <v>1912.9641300000001</v>
      </c>
      <c r="H1060" s="2">
        <f t="shared" si="19"/>
        <v>0.58999999999923602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5.82</v>
      </c>
      <c r="D1062" s="1">
        <f>BILANCA!E84</f>
        <v>0</v>
      </c>
      <c r="E1062" s="1">
        <v>0</v>
      </c>
      <c r="F1062" s="1">
        <v>0</v>
      </c>
      <c r="G1062" s="2">
        <f t="shared" si="22"/>
        <v>0.45978000000000002</v>
      </c>
      <c r="H1062" s="2">
        <f t="shared" si="19"/>
        <v>0.17999999999999972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15572.32</v>
      </c>
      <c r="D1064" s="1">
        <f>BILANCA!E86</f>
        <v>17426.080000000002</v>
      </c>
      <c r="E1064" s="1">
        <v>0</v>
      </c>
      <c r="F1064" s="1">
        <v>0</v>
      </c>
      <c r="G1064" s="2">
        <f t="shared" si="22"/>
        <v>4084.3828800000001</v>
      </c>
      <c r="H1064" s="2">
        <f t="shared" si="19"/>
        <v>0.40000000000145519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196947.38</v>
      </c>
      <c r="D1112" s="1">
        <f>BILANCA!E134</f>
        <v>196947.38</v>
      </c>
      <c r="E1112" s="1">
        <v>0</v>
      </c>
      <c r="F1112" s="1">
        <v>0</v>
      </c>
      <c r="G1112" s="2">
        <f t="shared" si="22"/>
        <v>76218.636060000004</v>
      </c>
      <c r="H1112" s="2">
        <f t="shared" si="23"/>
        <v>0.76000000000931323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196947.38</v>
      </c>
      <c r="D1113" s="1">
        <f>BILANCA!E135</f>
        <v>196947.38</v>
      </c>
      <c r="E1113" s="1">
        <v>0</v>
      </c>
      <c r="F1113" s="1">
        <v>0</v>
      </c>
      <c r="G1113" s="2">
        <f t="shared" si="22"/>
        <v>76809.478199999998</v>
      </c>
      <c r="H1113" s="2">
        <f t="shared" si="23"/>
        <v>0.76000000000931323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196947.38</v>
      </c>
      <c r="D1118" s="1">
        <f>BILANCA!E140</f>
        <v>196947.38</v>
      </c>
      <c r="E1118" s="1">
        <v>0</v>
      </c>
      <c r="F1118" s="1">
        <v>0</v>
      </c>
      <c r="G1118" s="2">
        <f t="shared" si="22"/>
        <v>79763.688900000008</v>
      </c>
      <c r="H1118" s="2">
        <f t="shared" si="23"/>
        <v>0.76000000000931323</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20748.3</v>
      </c>
      <c r="D1124" s="1">
        <f>BILANCA!E146</f>
        <v>58.06</v>
      </c>
      <c r="E1124" s="1">
        <v>0</v>
      </c>
      <c r="F1124" s="1">
        <v>0</v>
      </c>
      <c r="G1124" s="2">
        <f t="shared" si="22"/>
        <v>2941.8832199999993</v>
      </c>
      <c r="H1124" s="2">
        <f t="shared" si="23"/>
        <v>0.35999999999927468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20748.3</v>
      </c>
      <c r="D1138" s="1">
        <f>BILANCA!E160</f>
        <v>58.06</v>
      </c>
      <c r="E1138" s="1">
        <v>0</v>
      </c>
      <c r="F1138" s="1">
        <v>0</v>
      </c>
      <c r="G1138" s="2">
        <f t="shared" si="22"/>
        <v>3233.9850999999999</v>
      </c>
      <c r="H1138" s="2">
        <f t="shared" si="23"/>
        <v>0.35999999999927468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133309.96</v>
      </c>
      <c r="D1148" s="1">
        <f>BILANCA!E170</f>
        <v>154613.37000000002</v>
      </c>
      <c r="E1148" s="1">
        <v>0</v>
      </c>
      <c r="F1148" s="1">
        <v>0</v>
      </c>
      <c r="G1148" s="2">
        <f t="shared" si="22"/>
        <v>73018.555500000017</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4066.94</v>
      </c>
      <c r="D1149" s="1">
        <f>BILANCA!E171</f>
        <v>8858.7000000000007</v>
      </c>
      <c r="E1149" s="1">
        <v>0</v>
      </c>
      <c r="F1149" s="1">
        <v>0</v>
      </c>
      <c r="G1149" s="2">
        <f t="shared" si="22"/>
        <v>3616.2004400000005</v>
      </c>
      <c r="H1149" s="2">
        <f t="shared" si="23"/>
        <v>0.35999999999921783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129243.02</v>
      </c>
      <c r="D1151" s="1">
        <f>BILANCA!E173</f>
        <v>145754.67000000001</v>
      </c>
      <c r="E1151" s="1">
        <v>0</v>
      </c>
      <c r="F1151" s="1">
        <v>0</v>
      </c>
      <c r="G1151" s="2">
        <f t="shared" si="22"/>
        <v>70686.39648000001</v>
      </c>
      <c r="H1151" s="2">
        <f t="shared" si="23"/>
        <v>0.34999999999126885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2079403.2100000004</v>
      </c>
      <c r="D1152" s="1">
        <f>BILANCA!E175</f>
        <v>2259399.36</v>
      </c>
      <c r="E1152" s="1">
        <v>0</v>
      </c>
      <c r="F1152" s="1">
        <v>0</v>
      </c>
      <c r="G1152" s="2">
        <f t="shared" si="22"/>
        <v>1115096.1261700001</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233292.75000000003</v>
      </c>
      <c r="D1153" s="1">
        <f>BILANCA!E176</f>
        <v>209191.74999999997</v>
      </c>
      <c r="E1153" s="1">
        <v>0</v>
      </c>
      <c r="F1153" s="1">
        <v>0</v>
      </c>
      <c r="G1153" s="2">
        <f t="shared" si="22"/>
        <v>110784.96249999999</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202200.55000000002</v>
      </c>
      <c r="D1154" s="1">
        <f>BILANCA!E177</f>
        <v>184127.14999999997</v>
      </c>
      <c r="E1154" s="1">
        <v>0</v>
      </c>
      <c r="F1154" s="1">
        <v>0</v>
      </c>
      <c r="G1154" s="2">
        <f t="shared" si="22"/>
        <v>97547.779349999997</v>
      </c>
      <c r="H1154" s="2">
        <f t="shared" si="23"/>
        <v>0.59999999994761311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131426.82</v>
      </c>
      <c r="D1155" s="1">
        <f>BILANCA!E178</f>
        <v>145300.29999999999</v>
      </c>
      <c r="E1155" s="1">
        <v>0</v>
      </c>
      <c r="F1155" s="1">
        <v>0</v>
      </c>
      <c r="G1155" s="2">
        <f t="shared" si="22"/>
        <v>72588.716239999994</v>
      </c>
      <c r="H1155" s="2">
        <f t="shared" si="23"/>
        <v>0.47999999998137355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48684.88</v>
      </c>
      <c r="D1156" s="1">
        <f>BILANCA!E179</f>
        <v>19875.27</v>
      </c>
      <c r="E1156" s="1">
        <v>0</v>
      </c>
      <c r="F1156" s="1">
        <v>0</v>
      </c>
      <c r="G1156" s="2">
        <f t="shared" si="22"/>
        <v>15299.327659999999</v>
      </c>
      <c r="H1156" s="2">
        <f t="shared" si="23"/>
        <v>0.3900000000030559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94.66</v>
      </c>
      <c r="D1157" s="1">
        <f>BILANCA!E180</f>
        <v>91.78</v>
      </c>
      <c r="E1157" s="1">
        <v>0</v>
      </c>
      <c r="F1157" s="1">
        <v>0</v>
      </c>
      <c r="G1157" s="2">
        <f t="shared" si="22"/>
        <v>48.41028</v>
      </c>
      <c r="H1157" s="2">
        <f t="shared" si="23"/>
        <v>0.56000000000000227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94.66</v>
      </c>
      <c r="D1160" s="1">
        <f>BILANCA!E183</f>
        <v>91.78</v>
      </c>
      <c r="E1160" s="1">
        <v>0</v>
      </c>
      <c r="F1160" s="1">
        <v>0</v>
      </c>
      <c r="G1160" s="2">
        <f t="shared" si="22"/>
        <v>49.24494</v>
      </c>
      <c r="H1160" s="2">
        <f t="shared" si="23"/>
        <v>0.56000000000000227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21994.19</v>
      </c>
      <c r="D1165" s="1">
        <f>BILANCA!E188</f>
        <v>18859.8</v>
      </c>
      <c r="E1165" s="1">
        <v>0</v>
      </c>
      <c r="F1165" s="1">
        <v>0</v>
      </c>
      <c r="G1165" s="2">
        <f t="shared" si="22"/>
        <v>10867.909779999998</v>
      </c>
      <c r="H1165" s="2">
        <f t="shared" si="23"/>
        <v>0.38999999999941792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30962.2</v>
      </c>
      <c r="D1183" s="1">
        <f>BILANCA!E206</f>
        <v>25064.6</v>
      </c>
      <c r="E1183" s="1">
        <v>0</v>
      </c>
      <c r="F1183" s="1">
        <v>0</v>
      </c>
      <c r="G1183" s="2">
        <f t="shared" si="22"/>
        <v>16218.28</v>
      </c>
      <c r="H1183" s="2">
        <f t="shared" si="23"/>
        <v>0.60000000000218279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30962.2</v>
      </c>
      <c r="D1184" s="1">
        <f>BILANCA!E207</f>
        <v>25064.6</v>
      </c>
      <c r="E1184" s="1">
        <v>0</v>
      </c>
      <c r="F1184" s="1">
        <v>0</v>
      </c>
      <c r="G1184" s="2">
        <f t="shared" si="22"/>
        <v>16299.3714</v>
      </c>
      <c r="H1184" s="2">
        <f t="shared" si="23"/>
        <v>0.60000000000218279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30962.2</v>
      </c>
      <c r="D1185" s="1">
        <f>BILANCA!E208</f>
        <v>25064.6</v>
      </c>
      <c r="E1185" s="1">
        <v>0</v>
      </c>
      <c r="F1185" s="1">
        <v>0</v>
      </c>
      <c r="G1185" s="2">
        <f t="shared" si="22"/>
        <v>16380.462800000001</v>
      </c>
      <c r="H1185" s="2">
        <f t="shared" si="23"/>
        <v>0.60000000000218279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130</v>
      </c>
      <c r="D1211" s="1">
        <f>BILANCA!E234</f>
        <v>0</v>
      </c>
      <c r="E1211" s="1">
        <v>0</v>
      </c>
      <c r="F1211" s="1">
        <v>0</v>
      </c>
      <c r="G1211" s="2">
        <f t="shared" si="22"/>
        <v>29.64</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130</v>
      </c>
      <c r="D1212" s="1">
        <f>BILANCA!E235</f>
        <v>0</v>
      </c>
      <c r="E1212" s="1">
        <v>0</v>
      </c>
      <c r="F1212" s="1">
        <v>0</v>
      </c>
      <c r="G1212" s="2">
        <f t="shared" si="22"/>
        <v>29.77</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1846110.4600000004</v>
      </c>
      <c r="D1214" s="1">
        <f>BILANCA!E237</f>
        <v>2050207.61</v>
      </c>
      <c r="E1214" s="1">
        <v>0</v>
      </c>
      <c r="F1214" s="1">
        <v>0</v>
      </c>
      <c r="G1214" s="2">
        <f t="shared" si="22"/>
        <v>1373647.4320800002</v>
      </c>
      <c r="H1214" s="2">
        <f t="shared" si="23"/>
        <v>0.8500000003259629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1440529.6900000002</v>
      </c>
      <c r="D1215" s="1">
        <f>BILANCA!E238</f>
        <v>1429047.58</v>
      </c>
      <c r="E1215" s="1">
        <v>0</v>
      </c>
      <c r="F1215" s="1">
        <v>0</v>
      </c>
      <c r="G1215" s="2">
        <f t="shared" si="22"/>
        <v>997280.96520000009</v>
      </c>
      <c r="H1215" s="2">
        <f t="shared" si="23"/>
        <v>0.7299999997485429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1471491.8900000001</v>
      </c>
      <c r="D1216" s="1">
        <f>BILANCA!E239</f>
        <v>1454112.1800000002</v>
      </c>
      <c r="E1216" s="1">
        <v>0</v>
      </c>
      <c r="F1216" s="1">
        <v>0</v>
      </c>
      <c r="G1216" s="2">
        <f t="shared" si="22"/>
        <v>1020473.8862500002</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965183.51</v>
      </c>
      <c r="D1217" s="1">
        <f>BILANCA!E240</f>
        <v>967734.9</v>
      </c>
      <c r="E1217" s="1">
        <v>0</v>
      </c>
      <c r="F1217" s="1">
        <v>0</v>
      </c>
      <c r="G1217" s="2">
        <f t="shared" si="22"/>
        <v>678752.87453999999</v>
      </c>
      <c r="H1217" s="2">
        <f t="shared" si="23"/>
        <v>0.58999999996740371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506308.38</v>
      </c>
      <c r="D1218" s="1">
        <f>BILANCA!E241</f>
        <v>486377.28</v>
      </c>
      <c r="E1218" s="1">
        <v>0</v>
      </c>
      <c r="F1218" s="1">
        <v>0</v>
      </c>
      <c r="G1218" s="2">
        <f t="shared" si="22"/>
        <v>347579.79090000002</v>
      </c>
      <c r="H1218" s="2">
        <f t="shared" si="23"/>
        <v>0.66000000003259629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30962.2</v>
      </c>
      <c r="D1219" s="1">
        <f>BILANCA!E242</f>
        <v>25064.6</v>
      </c>
      <c r="E1219" s="1">
        <v>0</v>
      </c>
      <c r="F1219" s="1">
        <v>0</v>
      </c>
      <c r="G1219" s="2">
        <f t="shared" si="22"/>
        <v>19137.570399999997</v>
      </c>
      <c r="H1219" s="2">
        <f t="shared" si="23"/>
        <v>0.60000000000218279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30962.2</v>
      </c>
      <c r="D1221" s="1">
        <f>BILANCA!E244</f>
        <v>25064.6</v>
      </c>
      <c r="E1221" s="1">
        <v>0</v>
      </c>
      <c r="F1221" s="1">
        <v>0</v>
      </c>
      <c r="G1221" s="2">
        <f t="shared" si="22"/>
        <v>19299.753199999999</v>
      </c>
      <c r="H1221" s="2">
        <f t="shared" si="23"/>
        <v>0.60000000000218279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389419.4</v>
      </c>
      <c r="D1222" s="1">
        <f>BILANCA!E245</f>
        <v>618539.56000000006</v>
      </c>
      <c r="E1222" s="1">
        <v>0</v>
      </c>
      <c r="F1222" s="1">
        <v>0</v>
      </c>
      <c r="G1222" s="2">
        <f t="shared" si="22"/>
        <v>388733.14628000004</v>
      </c>
      <c r="H1222" s="2">
        <f t="shared" si="23"/>
        <v>0.83999999996740371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389419.4</v>
      </c>
      <c r="D1223" s="1">
        <f>BILANCA!E246</f>
        <v>618539.56000000006</v>
      </c>
      <c r="E1223" s="1">
        <v>0</v>
      </c>
      <c r="F1223" s="1">
        <v>0</v>
      </c>
      <c r="G1223" s="2">
        <f t="shared" si="22"/>
        <v>390359.64480000001</v>
      </c>
      <c r="H1223" s="2">
        <f t="shared" si="23"/>
        <v>0.83999999996740371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389419.4</v>
      </c>
      <c r="D1224" s="1">
        <f>BILANCA!E247</f>
        <v>618539.56000000006</v>
      </c>
      <c r="E1224" s="1">
        <v>0</v>
      </c>
      <c r="F1224" s="1">
        <v>0</v>
      </c>
      <c r="G1224" s="2">
        <f t="shared" si="22"/>
        <v>391986.14332000003</v>
      </c>
      <c r="H1224" s="2">
        <f t="shared" si="23"/>
        <v>0.83999999996740371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310.91000000000003</v>
      </c>
      <c r="D1231" s="1">
        <f>BILANCA!E254</f>
        <v>70.3</v>
      </c>
      <c r="E1231" s="1">
        <v>0</v>
      </c>
      <c r="F1231" s="1">
        <v>0</v>
      </c>
      <c r="G1231" s="2">
        <f>B1231/1000*C1231+B1231/500*D1231</f>
        <v>111.97448</v>
      </c>
      <c r="H1231" s="2">
        <f>ABS(C1231-ROUND(C1231,0))+ABS(D1231-ROUND(D1231,0))</f>
        <v>0.38999999999997215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16472.28</v>
      </c>
      <c r="D1232" s="1">
        <f>BILANCA!E255</f>
        <v>2690.77</v>
      </c>
      <c r="E1232" s="1">
        <v>0</v>
      </c>
      <c r="F1232" s="1">
        <v>0</v>
      </c>
      <c r="G1232" s="2">
        <f t="shared" si="22"/>
        <v>5441.6011799999997</v>
      </c>
      <c r="H1232" s="2">
        <f t="shared" si="23"/>
        <v>0.50999999999885404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130003.17</v>
      </c>
      <c r="D1236" s="1">
        <f>BILANCA!E259</f>
        <v>119814.48</v>
      </c>
      <c r="E1236" s="1">
        <v>0</v>
      </c>
      <c r="F1236" s="1">
        <v>0</v>
      </c>
      <c r="G1236" s="2">
        <f t="shared" si="22"/>
        <v>93516.928889999996</v>
      </c>
      <c r="H1236" s="2">
        <f t="shared" si="23"/>
        <v>0.64999999999417923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130003.17</v>
      </c>
      <c r="D1237" s="1">
        <f>BILANCA!E260</f>
        <v>119814.48</v>
      </c>
      <c r="E1237" s="1">
        <v>0</v>
      </c>
      <c r="F1237" s="1">
        <v>0</v>
      </c>
      <c r="G1237" s="2">
        <f t="shared" si="22"/>
        <v>93886.561019999994</v>
      </c>
      <c r="H1237" s="2">
        <f t="shared" si="23"/>
        <v>0.64999999999417923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20748.3</v>
      </c>
      <c r="D1241" s="1">
        <f>BILANCA!E265</f>
        <v>58.06</v>
      </c>
      <c r="E1241" s="1">
        <v>0</v>
      </c>
      <c r="F1241" s="1">
        <v>0</v>
      </c>
      <c r="G1241" s="2">
        <f t="shared" si="22"/>
        <v>5383.0203599999995</v>
      </c>
      <c r="H1241" s="2">
        <f t="shared" si="23"/>
        <v>0.35999999999927468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10638.5</v>
      </c>
      <c r="D1244" s="1">
        <f>BILANCA!E268</f>
        <v>14645.92</v>
      </c>
      <c r="E1244" s="1">
        <v>0</v>
      </c>
      <c r="F1244" s="1">
        <v>0</v>
      </c>
      <c r="G1244" s="2">
        <f t="shared" si="24"/>
        <v>10421.818740000001</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4593.82</v>
      </c>
      <c r="D1245" s="1">
        <f>BILANCA!E269</f>
        <v>0</v>
      </c>
      <c r="E1245" s="1">
        <v>0</v>
      </c>
      <c r="F1245" s="1">
        <v>0</v>
      </c>
      <c r="G1245" s="2">
        <f t="shared" si="24"/>
        <v>1203.5808400000001</v>
      </c>
      <c r="H1245" s="2">
        <f t="shared" si="23"/>
        <v>0.18000000000029104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340</v>
      </c>
      <c r="D1247" s="1">
        <f>BILANCA!E271</f>
        <v>2780.16</v>
      </c>
      <c r="E1247" s="1">
        <v>0</v>
      </c>
      <c r="F1247" s="1">
        <v>0</v>
      </c>
      <c r="G1247" s="2">
        <f t="shared" si="24"/>
        <v>1557.6844799999999</v>
      </c>
      <c r="H1247" s="2">
        <f t="shared" si="23"/>
        <v>0.15999999999985448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202200.55</v>
      </c>
      <c r="D1264" s="1">
        <f>BILANCA!E288</f>
        <v>184127.15</v>
      </c>
      <c r="E1264" s="1">
        <v>0</v>
      </c>
      <c r="F1264" s="1">
        <v>0</v>
      </c>
      <c r="G1264" s="2">
        <f t="shared" si="24"/>
        <v>160297.81285000002</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30962.2</v>
      </c>
      <c r="D1270" s="1">
        <f>BILANCA!E294</f>
        <v>25064.6</v>
      </c>
      <c r="E1270" s="1">
        <v>0</v>
      </c>
      <c r="F1270" s="1">
        <v>0</v>
      </c>
      <c r="G1270" s="2">
        <f t="shared" si="24"/>
        <v>23273.231799999998</v>
      </c>
      <c r="H1270" s="2">
        <f t="shared" si="23"/>
        <v>0.60000000000218279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3375.04</v>
      </c>
      <c r="D1273" s="1">
        <f>BILANCA!E297</f>
        <v>0</v>
      </c>
      <c r="E1273" s="1">
        <v>0</v>
      </c>
      <c r="F1273" s="1">
        <v>0</v>
      </c>
      <c r="G1273" s="2">
        <f t="shared" si="24"/>
        <v>978.76159999999993</v>
      </c>
      <c r="H1273" s="2">
        <f t="shared" si="23"/>
        <v>3.999999999996362E-2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9378.66</v>
      </c>
      <c r="D1278" s="1">
        <f>BILANCA!E302</f>
        <v>0</v>
      </c>
      <c r="E1278" s="1">
        <v>0</v>
      </c>
      <c r="F1278" s="1">
        <v>0</v>
      </c>
      <c r="G1278" s="2">
        <f t="shared" si="24"/>
        <v>2766.7046999999998</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1979104.29</v>
      </c>
      <c r="D1329" s="1">
        <f>'RAS-funkcijski'!E35</f>
        <v>2051871.61</v>
      </c>
      <c r="E1329" s="1">
        <v>0</v>
      </c>
      <c r="F1329" s="1">
        <v>0</v>
      </c>
      <c r="G1329" s="2">
        <f t="shared" si="24"/>
        <v>188568.27280999999</v>
      </c>
      <c r="H1329" s="2">
        <f t="shared" si="23"/>
        <v>0.67999999993480742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1979104.29</v>
      </c>
      <c r="D1360" s="1">
        <f>'RAS-funkcijski'!E66</f>
        <v>2051871.61</v>
      </c>
      <c r="E1360" s="1">
        <v>0</v>
      </c>
      <c r="F1360" s="1">
        <v>0</v>
      </c>
      <c r="G1360" s="2">
        <f t="shared" si="24"/>
        <v>377136.54561999999</v>
      </c>
      <c r="H1360" s="2">
        <f t="shared" si="27"/>
        <v>0.67999999993480742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1979104.29</v>
      </c>
      <c r="D1361" s="1">
        <f>'RAS-funkcijski'!E67</f>
        <v>2051871.61</v>
      </c>
      <c r="E1361" s="1">
        <v>0</v>
      </c>
      <c r="F1361" s="1">
        <v>0</v>
      </c>
      <c r="G1361" s="2">
        <f t="shared" si="24"/>
        <v>383219.39312999998</v>
      </c>
      <c r="H1361" s="2">
        <f t="shared" si="27"/>
        <v>0.67999999993480742</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1979104.29</v>
      </c>
      <c r="D1435" s="13">
        <f>'RAS-funkcijski'!E141</f>
        <v>2051871.61</v>
      </c>
      <c r="E1435" s="13">
        <v>0</v>
      </c>
      <c r="F1435" s="13">
        <v>0</v>
      </c>
      <c r="G1435" s="14">
        <f t="shared" si="24"/>
        <v>833350.10887000011</v>
      </c>
      <c r="H1435" s="14">
        <f t="shared" si="27"/>
        <v>0.67999999993480742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57.56</v>
      </c>
      <c r="D1436" s="6">
        <f>'P-VRIO'!E5</f>
        <v>70.3</v>
      </c>
      <c r="E1436" s="6">
        <v>0</v>
      </c>
      <c r="F1436" s="6">
        <v>0</v>
      </c>
      <c r="G1436" s="7">
        <f t="shared" si="24"/>
        <v>0.19816</v>
      </c>
      <c r="H1436" s="7">
        <f t="shared" si="27"/>
        <v>0.73999999999999488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57.56</v>
      </c>
      <c r="D1437" s="1">
        <f>'P-VRIO'!E6</f>
        <v>70.3</v>
      </c>
      <c r="E1437" s="1">
        <v>0</v>
      </c>
      <c r="F1437" s="1">
        <v>0</v>
      </c>
      <c r="G1437" s="2">
        <f t="shared" si="24"/>
        <v>0.39632000000000001</v>
      </c>
      <c r="H1437" s="2">
        <f t="shared" si="27"/>
        <v>0.73999999999999488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57.56</v>
      </c>
      <c r="D1445" s="1">
        <f>'P-VRIO'!E14</f>
        <v>70.3</v>
      </c>
      <c r="E1445" s="1">
        <v>0</v>
      </c>
      <c r="F1445" s="1">
        <v>0</v>
      </c>
      <c r="G1445" s="2">
        <f t="shared" si="24"/>
        <v>1.9815999999999998</v>
      </c>
      <c r="H1445" s="2">
        <f t="shared" si="27"/>
        <v>0.73999999999999488</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57.56</v>
      </c>
      <c r="D1446" s="1">
        <f>'P-VRIO'!E15</f>
        <v>70.3</v>
      </c>
      <c r="E1446" s="1">
        <v>0</v>
      </c>
      <c r="F1446" s="1">
        <v>0</v>
      </c>
      <c r="G1446" s="2">
        <f t="shared" si="24"/>
        <v>2.1797599999999999</v>
      </c>
      <c r="H1446" s="2">
        <f t="shared" si="27"/>
        <v>0.73999999999999488</v>
      </c>
      <c r="I1446" s="10">
        <f t="shared" ref="I1446:I1452" si="29">G1446*H1446</f>
        <v>1.6130223999999889</v>
      </c>
      <c r="J1446" s="2">
        <f>IF(AND(Skriveni!C1446&lt;&gt;0,Skriveni!D1446&lt;&gt;0),1,0)</f>
        <v>1</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233162.75</v>
      </c>
      <c r="D1480" s="6"/>
      <c r="E1480" s="6">
        <v>0</v>
      </c>
      <c r="F1480" s="6">
        <v>0</v>
      </c>
      <c r="G1480" s="7">
        <f t="shared" ref="G1480:G1580" si="34">B1480/1000*C1480</f>
        <v>233.16275000000002</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2106418.5</v>
      </c>
      <c r="D1481" s="1">
        <v>0</v>
      </c>
      <c r="E1481" s="1">
        <v>0</v>
      </c>
      <c r="F1481" s="1">
        <v>0</v>
      </c>
      <c r="G1481" s="2">
        <f t="shared" si="34"/>
        <v>4212.8370000000004</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6819.3</v>
      </c>
      <c r="D1482" s="1">
        <v>0</v>
      </c>
      <c r="E1482" s="1">
        <v>0</v>
      </c>
      <c r="F1482" s="1">
        <v>0</v>
      </c>
      <c r="G1482" s="2">
        <f t="shared" si="34"/>
        <v>20.457900000000002</v>
      </c>
      <c r="H1482" s="2">
        <f t="shared" si="35"/>
        <v>0.3000000000001819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2065945.5999999999</v>
      </c>
      <c r="D1483" s="1">
        <v>0</v>
      </c>
      <c r="E1483" s="1">
        <v>0</v>
      </c>
      <c r="F1483" s="1">
        <v>0</v>
      </c>
      <c r="G1483" s="2">
        <f t="shared" si="34"/>
        <v>8263.7824000000001</v>
      </c>
      <c r="H1483" s="2">
        <f t="shared" si="35"/>
        <v>0.40000000013969839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1708531.03</v>
      </c>
      <c r="D1484" s="1">
        <v>0</v>
      </c>
      <c r="E1484" s="1">
        <v>0</v>
      </c>
      <c r="F1484" s="1">
        <v>0</v>
      </c>
      <c r="G1484" s="2">
        <f t="shared" si="34"/>
        <v>8542.6551500000005</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310177.27</v>
      </c>
      <c r="D1485" s="1">
        <v>0</v>
      </c>
      <c r="E1485" s="1">
        <v>0</v>
      </c>
      <c r="F1485" s="1">
        <v>0</v>
      </c>
      <c r="G1485" s="2">
        <f t="shared" si="34"/>
        <v>1861.0636200000001</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1818.65</v>
      </c>
      <c r="D1486" s="1">
        <v>0</v>
      </c>
      <c r="E1486" s="1">
        <v>0</v>
      </c>
      <c r="F1486" s="1">
        <v>0</v>
      </c>
      <c r="G1486" s="2">
        <f t="shared" si="34"/>
        <v>12.730550000000001</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45418.65</v>
      </c>
      <c r="D1491" s="1">
        <v>0</v>
      </c>
      <c r="E1491" s="1">
        <v>0</v>
      </c>
      <c r="F1491" s="1">
        <v>0</v>
      </c>
      <c r="G1491" s="2">
        <f t="shared" si="34"/>
        <v>545.02380000000005</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33653.599999999999</v>
      </c>
      <c r="D1492" s="1">
        <v>0</v>
      </c>
      <c r="E1492" s="1">
        <v>0</v>
      </c>
      <c r="F1492" s="1">
        <v>0</v>
      </c>
      <c r="G1492" s="2">
        <f t="shared" si="34"/>
        <v>437.49679999999995</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2130389.5000000005</v>
      </c>
      <c r="D1499" s="1">
        <v>0</v>
      </c>
      <c r="E1499" s="1">
        <v>0</v>
      </c>
      <c r="F1499" s="1">
        <v>0</v>
      </c>
      <c r="G1499" s="2">
        <f t="shared" si="34"/>
        <v>42607.790000000008</v>
      </c>
      <c r="H1499" s="2">
        <f t="shared" si="35"/>
        <v>0.49999999953433871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3282.85</v>
      </c>
      <c r="D1500" s="1">
        <v>0</v>
      </c>
      <c r="E1500" s="1">
        <v>0</v>
      </c>
      <c r="F1500" s="1">
        <v>0</v>
      </c>
      <c r="G1500" s="2">
        <f t="shared" si="34"/>
        <v>68.939850000000007</v>
      </c>
      <c r="H1500" s="2">
        <f t="shared" si="35"/>
        <v>0.15000000000009095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2087555.4500000002</v>
      </c>
      <c r="D1501" s="1">
        <v>0</v>
      </c>
      <c r="E1501" s="1">
        <v>0</v>
      </c>
      <c r="F1501" s="1">
        <v>0</v>
      </c>
      <c r="G1501" s="2">
        <f t="shared" si="34"/>
        <v>45926.219900000004</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1694657.55</v>
      </c>
      <c r="D1502" s="1">
        <v>0</v>
      </c>
      <c r="E1502" s="1">
        <v>0</v>
      </c>
      <c r="F1502" s="1">
        <v>0</v>
      </c>
      <c r="G1502" s="2">
        <f t="shared" si="34"/>
        <v>38977.123650000001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338986.88</v>
      </c>
      <c r="D1503" s="1">
        <v>0</v>
      </c>
      <c r="E1503" s="1">
        <v>0</v>
      </c>
      <c r="F1503" s="1">
        <v>0</v>
      </c>
      <c r="G1503" s="2">
        <f t="shared" si="34"/>
        <v>8135.6851200000001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1821.53</v>
      </c>
      <c r="D1504" s="1">
        <v>0</v>
      </c>
      <c r="E1504" s="1">
        <v>0</v>
      </c>
      <c r="F1504" s="1">
        <v>0</v>
      </c>
      <c r="G1504" s="2">
        <f t="shared" si="34"/>
        <v>45.538250000000005</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52089.49</v>
      </c>
      <c r="D1509" s="1">
        <v>0</v>
      </c>
      <c r="E1509" s="1">
        <v>0</v>
      </c>
      <c r="F1509" s="1">
        <v>0</v>
      </c>
      <c r="G1509" s="2">
        <f t="shared" si="34"/>
        <v>1562.6846999999998</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33653.599999999999</v>
      </c>
      <c r="D1510" s="1">
        <v>0</v>
      </c>
      <c r="E1510" s="1">
        <v>0</v>
      </c>
      <c r="F1510" s="1">
        <v>0</v>
      </c>
      <c r="G1510" s="2">
        <f t="shared" si="34"/>
        <v>1043.2616</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5897.6</v>
      </c>
      <c r="D1511" s="1">
        <v>0</v>
      </c>
      <c r="E1511" s="1">
        <v>0</v>
      </c>
      <c r="F1511" s="1">
        <v>0</v>
      </c>
      <c r="G1511" s="2">
        <f t="shared" si="34"/>
        <v>188.72320000000002</v>
      </c>
      <c r="H1511" s="2">
        <f t="shared" si="35"/>
        <v>0.3999999999996362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5897.6</v>
      </c>
      <c r="D1515" s="1">
        <v>0</v>
      </c>
      <c r="E1515" s="1">
        <v>0</v>
      </c>
      <c r="F1515" s="1">
        <v>0</v>
      </c>
      <c r="G1515" s="2">
        <f t="shared" si="34"/>
        <v>212.31360000000001</v>
      </c>
      <c r="H1515" s="2">
        <f t="shared" si="35"/>
        <v>0.3999999999996362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209191.74999999953</v>
      </c>
      <c r="D1517" s="1">
        <v>0</v>
      </c>
      <c r="E1517" s="1">
        <v>0</v>
      </c>
      <c r="F1517" s="1">
        <v>0</v>
      </c>
      <c r="G1517" s="2">
        <f t="shared" si="34"/>
        <v>7949.286499999982</v>
      </c>
      <c r="H1517" s="2">
        <f t="shared" si="35"/>
        <v>0.25000000046566129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209191.75000000003</v>
      </c>
      <c r="D1576" s="1">
        <v>0</v>
      </c>
      <c r="E1576" s="1">
        <v>0</v>
      </c>
      <c r="F1576" s="1">
        <v>0</v>
      </c>
      <c r="G1576" s="2">
        <f t="shared" si="34"/>
        <v>20291.599750000005</v>
      </c>
      <c r="H1576" s="2">
        <f t="shared" si="35"/>
        <v>0.24999999997089617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12915.11</v>
      </c>
      <c r="D1577" s="1">
        <v>0</v>
      </c>
      <c r="E1577" s="1">
        <v>0</v>
      </c>
      <c r="F1577" s="1">
        <v>0</v>
      </c>
      <c r="G1577" s="2">
        <f t="shared" si="34"/>
        <v>1265.6807800000001</v>
      </c>
      <c r="H1577" s="2">
        <f t="shared" si="35"/>
        <v>0.11000000000058208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171212.04</v>
      </c>
      <c r="D1578" s="1">
        <v>0</v>
      </c>
      <c r="E1578" s="1">
        <v>0</v>
      </c>
      <c r="F1578" s="1">
        <v>0</v>
      </c>
      <c r="G1578" s="2">
        <f t="shared" si="34"/>
        <v>16949.991960000003</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25064.6</v>
      </c>
      <c r="D1580" s="13">
        <v>0</v>
      </c>
      <c r="E1580" s="13">
        <v>0</v>
      </c>
      <c r="F1580" s="13">
        <v>0</v>
      </c>
      <c r="G1580" s="14">
        <f t="shared" si="34"/>
        <v>2531.5246000000002</v>
      </c>
      <c r="H1580" s="14">
        <f t="shared" si="35"/>
        <v>0.40000000000145519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2918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2101373.4</v>
      </c>
      <c r="I16" s="170">
        <f>'PR-RAS'!E6</f>
        <v>2286745.29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1951032.25</v>
      </c>
      <c r="I17" s="170">
        <f>'PR-RAS'!E151</f>
        <v>2018770.48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389419.39999999979</v>
      </c>
      <c r="I18" s="170">
        <f>'PR-RAS'!E645</f>
        <v>618539.56000000006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1274458.8700000001</v>
      </c>
      <c r="I20" s="173">
        <f>BILANCA!E7</f>
        <v>1257079.1799999997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804944.34000000008</v>
      </c>
      <c r="I21" s="175">
        <f>BILANCA!E68</f>
        <v>1002320.1800000002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233292.75000000003</v>
      </c>
      <c r="I22" s="175">
        <f>BILANCA!E176</f>
        <v>209191.74999999997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1846110.4600000004</v>
      </c>
      <c r="I23" s="177">
        <f>BILANCA!E237</f>
        <v>2050207.61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1979104.29</v>
      </c>
      <c r="I25" s="175">
        <f>'RAS-funkcijski'!E35</f>
        <v>2051871.61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1979104.29</v>
      </c>
      <c r="I28" s="179">
        <f>'RAS-funkcijski'!E141</f>
        <v>2051871.61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57.56</v>
      </c>
      <c r="I29" s="173">
        <f>'P-VRIO'!E5</f>
        <v>70.3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233162.75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209191.74999999953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209191.75000000003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4" zoomScaleNormal="100" workbookViewId="0">
      <selection activeCell="E163" sqref="E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2101373.4</v>
      </c>
      <c r="E6" s="51">
        <f>E7+E44+E50+E82+E106+E124+E133+E139</f>
        <v>2286745.29</v>
      </c>
      <c r="F6" s="52">
        <f t="shared" ref="F6:F131" si="0">IF(D6&lt;&gt;0,IF(E6/D6&gt;=100,"&gt;&gt;100",E6/D6*100),"-")</f>
        <v>108.82146361993543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34839.47</v>
      </c>
      <c r="E50" s="51">
        <f>E51+E54+E59+E62+E65+E68+E71+E74+E77</f>
        <v>200432.25</v>
      </c>
      <c r="F50" s="52">
        <f t="shared" si="0"/>
        <v>575.30223622804829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15433.81</v>
      </c>
      <c r="E54" s="51">
        <f t="shared" si="11"/>
        <v>191427.45</v>
      </c>
      <c r="F54" s="52">
        <f t="shared" si="0"/>
        <v>1240.312340245215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15433.81</v>
      </c>
      <c r="E57" s="242">
        <v>191427.45</v>
      </c>
      <c r="F57" s="52">
        <f t="shared" si="0"/>
        <v>1240.312340245215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19405.66</v>
      </c>
      <c r="E77" s="51">
        <f t="shared" si="18"/>
        <v>9004.7999999999993</v>
      </c>
      <c r="F77" s="52">
        <f t="shared" si="0"/>
        <v>46.402956663159095</v>
      </c>
    </row>
    <row r="78" spans="1:6" ht="12.75" customHeight="1" x14ac:dyDescent="0.2">
      <c r="A78" s="53">
        <v>6391</v>
      </c>
      <c r="B78" s="85" t="s">
        <v>202</v>
      </c>
      <c r="C78" s="50" t="s">
        <v>203</v>
      </c>
      <c r="D78" s="242">
        <v>16928.79</v>
      </c>
      <c r="E78" s="242">
        <v>9004.7999999999993</v>
      </c>
      <c r="F78" s="52">
        <f t="shared" si="0"/>
        <v>53.192224606720259</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2476.87</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72696.350000000006</v>
      </c>
      <c r="E82" s="51">
        <f t="shared" si="19"/>
        <v>136289.56</v>
      </c>
      <c r="F82" s="52">
        <f t="shared" si="0"/>
        <v>187.47785824185118</v>
      </c>
    </row>
    <row r="83" spans="1:6" ht="12.75" customHeight="1" x14ac:dyDescent="0.2">
      <c r="A83" s="53">
        <v>641</v>
      </c>
      <c r="B83" s="85" t="s">
        <v>212</v>
      </c>
      <c r="C83" s="50" t="s">
        <v>213</v>
      </c>
      <c r="D83" s="51">
        <f t="shared" ref="D83:E83" si="20">SUM(D84:D90)</f>
        <v>61757.04</v>
      </c>
      <c r="E83" s="51">
        <f t="shared" si="20"/>
        <v>125396.66</v>
      </c>
      <c r="F83" s="52">
        <f t="shared" si="0"/>
        <v>203.04836501231276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6.12</v>
      </c>
      <c r="E85" s="242">
        <v>3.9</v>
      </c>
      <c r="F85" s="52">
        <f t="shared" si="0"/>
        <v>63.725490196078425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7.92</v>
      </c>
      <c r="E87" s="242">
        <v>3.21</v>
      </c>
      <c r="F87" s="52">
        <f t="shared" si="0"/>
        <v>40.530303030303031</v>
      </c>
    </row>
    <row r="88" spans="1:6" ht="12.75" customHeight="1" x14ac:dyDescent="0.2">
      <c r="A88" s="53">
        <v>6416</v>
      </c>
      <c r="B88" s="85" t="s">
        <v>222</v>
      </c>
      <c r="C88" s="50" t="s">
        <v>223</v>
      </c>
      <c r="D88" s="242">
        <v>61743</v>
      </c>
      <c r="E88" s="242">
        <v>125389.55</v>
      </c>
      <c r="F88" s="52">
        <f t="shared" si="0"/>
        <v>203.08302155709961</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10939.31</v>
      </c>
      <c r="E91" s="51">
        <f t="shared" si="21"/>
        <v>10892.9</v>
      </c>
      <c r="F91" s="52">
        <f t="shared" si="0"/>
        <v>99.575750207279995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10939.31</v>
      </c>
      <c r="E93" s="242">
        <v>10892.9</v>
      </c>
      <c r="F93" s="52">
        <f t="shared" si="0"/>
        <v>99.575750207279995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387928.58</v>
      </c>
      <c r="E124" s="51">
        <f t="shared" si="27"/>
        <v>204876.6</v>
      </c>
      <c r="F124" s="52">
        <f t="shared" si="0"/>
        <v>52.812968820188502</v>
      </c>
    </row>
    <row r="125" spans="1:6" ht="12.75" customHeight="1" x14ac:dyDescent="0.2">
      <c r="A125" s="53">
        <v>661</v>
      </c>
      <c r="B125" s="86" t="s">
        <v>296</v>
      </c>
      <c r="C125" s="50" t="s">
        <v>297</v>
      </c>
      <c r="D125" s="51">
        <f t="shared" ref="D125:E125" si="28">SUM(D126:D127)</f>
        <v>385176.93</v>
      </c>
      <c r="E125" s="51">
        <f t="shared" si="28"/>
        <v>201102.06</v>
      </c>
      <c r="F125" s="52">
        <f t="shared" si="0"/>
        <v>52.210307611102259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385176.93</v>
      </c>
      <c r="E127" s="242">
        <v>201102.06</v>
      </c>
      <c r="F127" s="52">
        <f t="shared" si="0"/>
        <v>52.210307611102259</v>
      </c>
    </row>
    <row r="128" spans="1:6" ht="24" x14ac:dyDescent="0.2">
      <c r="A128" s="53">
        <v>663</v>
      </c>
      <c r="B128" s="231" t="s">
        <v>302</v>
      </c>
      <c r="C128" s="50" t="s">
        <v>303</v>
      </c>
      <c r="D128" s="51">
        <f t="shared" ref="D128:E128" si="29">SUM(D129:D132)</f>
        <v>2751.65</v>
      </c>
      <c r="E128" s="51">
        <f t="shared" si="29"/>
        <v>3774.54</v>
      </c>
      <c r="F128" s="52">
        <f t="shared" si="0"/>
        <v>137.17369578253047</v>
      </c>
    </row>
    <row r="129" spans="1:6" ht="12.75" customHeight="1" x14ac:dyDescent="0.2">
      <c r="A129" s="53">
        <v>6631</v>
      </c>
      <c r="B129" s="86" t="s">
        <v>304</v>
      </c>
      <c r="C129" s="50" t="s">
        <v>305</v>
      </c>
      <c r="D129" s="242">
        <v>2751.65</v>
      </c>
      <c r="E129" s="242">
        <v>3774.54</v>
      </c>
      <c r="F129" s="52">
        <f t="shared" si="0"/>
        <v>137.17369578253047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1605909</v>
      </c>
      <c r="E133" s="51">
        <f t="shared" si="30"/>
        <v>1745146.8799999999</v>
      </c>
      <c r="F133" s="52">
        <f t="shared" ref="F133:F223" si="31">IF(D133&lt;&gt;0,IF(E133/D133&gt;=100,"&gt;&gt;100",E133/D133*100),"-")</f>
        <v>108.67034682538051</v>
      </c>
    </row>
    <row r="134" spans="1:6" ht="24" x14ac:dyDescent="0.2">
      <c r="A134" s="53">
        <v>671</v>
      </c>
      <c r="B134" s="232" t="s">
        <v>314</v>
      </c>
      <c r="C134" s="50" t="s">
        <v>315</v>
      </c>
      <c r="D134" s="51">
        <f t="shared" ref="D134:E134" si="32">SUM(D135:D137)</f>
        <v>1605909</v>
      </c>
      <c r="E134" s="51">
        <f t="shared" si="32"/>
        <v>1745146.8799999999</v>
      </c>
      <c r="F134" s="52">
        <f t="shared" si="31"/>
        <v>108.67034682538051</v>
      </c>
    </row>
    <row r="135" spans="1:6" ht="12.75" customHeight="1" x14ac:dyDescent="0.2">
      <c r="A135" s="53">
        <v>6711</v>
      </c>
      <c r="B135" s="85" t="s">
        <v>316</v>
      </c>
      <c r="C135" s="50" t="s">
        <v>317</v>
      </c>
      <c r="D135" s="242">
        <v>1605909</v>
      </c>
      <c r="E135" s="242">
        <v>1745146.8799999999</v>
      </c>
      <c r="F135" s="52">
        <f t="shared" si="31"/>
        <v>108.67034682538051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1951032.25</v>
      </c>
      <c r="E151" s="51">
        <f t="shared" si="35"/>
        <v>2018770.48</v>
      </c>
      <c r="F151" s="52">
        <f t="shared" si="31"/>
        <v>103.47191749393174</v>
      </c>
    </row>
    <row r="152" spans="1:6" ht="12.75" customHeight="1" x14ac:dyDescent="0.2">
      <c r="A152" s="53">
        <v>31</v>
      </c>
      <c r="B152" s="85" t="s">
        <v>349</v>
      </c>
      <c r="C152" s="50" t="s">
        <v>350</v>
      </c>
      <c r="D152" s="51">
        <f t="shared" ref="D152:E152" si="36">D153+D158+D159</f>
        <v>1546442.5699999998</v>
      </c>
      <c r="E152" s="51">
        <f t="shared" si="36"/>
        <v>1685339.4100000001</v>
      </c>
      <c r="F152" s="52">
        <f t="shared" si="31"/>
        <v>108.98170049729039</v>
      </c>
    </row>
    <row r="153" spans="1:6" ht="12.75" customHeight="1" x14ac:dyDescent="0.2">
      <c r="A153" s="53">
        <v>311</v>
      </c>
      <c r="B153" s="85" t="s">
        <v>351</v>
      </c>
      <c r="C153" s="50" t="s">
        <v>352</v>
      </c>
      <c r="D153" s="51">
        <f t="shared" ref="D153:E153" si="37">SUM(D154:D157)</f>
        <v>1282215.21</v>
      </c>
      <c r="E153" s="51">
        <f t="shared" si="37"/>
        <v>1401695.53</v>
      </c>
      <c r="F153" s="52">
        <f t="shared" si="31"/>
        <v>109.31827349014212</v>
      </c>
    </row>
    <row r="154" spans="1:6" ht="12.75" customHeight="1" x14ac:dyDescent="0.2">
      <c r="A154" s="53">
        <v>3111</v>
      </c>
      <c r="B154" s="85" t="s">
        <v>353</v>
      </c>
      <c r="C154" s="50" t="s">
        <v>354</v>
      </c>
      <c r="D154" s="242">
        <v>1277235.51</v>
      </c>
      <c r="E154" s="242">
        <v>1398454.85</v>
      </c>
      <c r="F154" s="52">
        <f t="shared" si="31"/>
        <v>109.49075867770073</v>
      </c>
    </row>
    <row r="155" spans="1:6" ht="12.75" customHeight="1" x14ac:dyDescent="0.2">
      <c r="A155" s="53">
        <v>3112</v>
      </c>
      <c r="B155" s="85" t="s">
        <v>355</v>
      </c>
      <c r="C155" s="50" t="s">
        <v>356</v>
      </c>
      <c r="D155" s="242">
        <v>54.81</v>
      </c>
      <c r="E155" s="242">
        <v>1178.2</v>
      </c>
      <c r="F155" s="52">
        <f t="shared" si="31"/>
        <v>2149.6077358146322</v>
      </c>
    </row>
    <row r="156" spans="1:6" ht="12.75" customHeight="1" x14ac:dyDescent="0.2">
      <c r="A156" s="53">
        <v>3113</v>
      </c>
      <c r="B156" s="85" t="s">
        <v>357</v>
      </c>
      <c r="C156" s="50" t="s">
        <v>358</v>
      </c>
      <c r="D156" s="242">
        <v>4924.8900000000003</v>
      </c>
      <c r="E156" s="242">
        <v>2062.48</v>
      </c>
      <c r="F156" s="52">
        <f t="shared" si="31"/>
        <v>41.87870185933086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62023.43</v>
      </c>
      <c r="E158" s="242">
        <v>60453.279999999999</v>
      </c>
      <c r="F158" s="52">
        <f t="shared" si="31"/>
        <v>97.468456678387511</v>
      </c>
    </row>
    <row r="159" spans="1:6" ht="12.75" customHeight="1" x14ac:dyDescent="0.2">
      <c r="A159" s="53">
        <v>313</v>
      </c>
      <c r="B159" s="85" t="s">
        <v>363</v>
      </c>
      <c r="C159" s="50" t="s">
        <v>364</v>
      </c>
      <c r="D159" s="51">
        <f t="shared" ref="D159:E159" si="38">SUM(D160:D162)</f>
        <v>202203.93</v>
      </c>
      <c r="E159" s="51">
        <f t="shared" si="38"/>
        <v>223190.6</v>
      </c>
      <c r="F159" s="52">
        <f t="shared" si="31"/>
        <v>110.37896246625868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202022.41</v>
      </c>
      <c r="E161" s="242">
        <v>223141</v>
      </c>
      <c r="F161" s="52">
        <f t="shared" si="31"/>
        <v>110.45358779751217</v>
      </c>
    </row>
    <row r="162" spans="1:6" ht="12.75" customHeight="1" x14ac:dyDescent="0.2">
      <c r="A162" s="53">
        <v>3133</v>
      </c>
      <c r="B162" s="85" t="s">
        <v>368</v>
      </c>
      <c r="C162" s="50" t="s">
        <v>369</v>
      </c>
      <c r="D162" s="242">
        <v>181.52</v>
      </c>
      <c r="E162" s="242">
        <v>49.6</v>
      </c>
      <c r="F162" s="52">
        <f t="shared" si="31"/>
        <v>27.32481269281622</v>
      </c>
    </row>
    <row r="163" spans="1:6" ht="12.75" customHeight="1" x14ac:dyDescent="0.2">
      <c r="A163" s="53">
        <v>32</v>
      </c>
      <c r="B163" s="85" t="s">
        <v>370</v>
      </c>
      <c r="C163" s="50" t="s">
        <v>371</v>
      </c>
      <c r="D163" s="51">
        <f t="shared" ref="D163:E163" si="39">D164+D169+D177+D187+D188</f>
        <v>395423.85</v>
      </c>
      <c r="E163" s="51">
        <f t="shared" si="39"/>
        <v>328790.71999999997</v>
      </c>
      <c r="F163" s="52">
        <f t="shared" si="31"/>
        <v>83.148934997218802</v>
      </c>
    </row>
    <row r="164" spans="1:6" ht="12.75" customHeight="1" x14ac:dyDescent="0.2">
      <c r="A164" s="53">
        <v>321</v>
      </c>
      <c r="B164" s="85" t="s">
        <v>372</v>
      </c>
      <c r="C164" s="50" t="s">
        <v>373</v>
      </c>
      <c r="D164" s="51">
        <f t="shared" ref="D164:E164" si="40">SUM(D165:D168)</f>
        <v>47061.78</v>
      </c>
      <c r="E164" s="51">
        <f t="shared" si="40"/>
        <v>52067.05</v>
      </c>
      <c r="F164" s="52">
        <f t="shared" si="31"/>
        <v>110.63553057279177</v>
      </c>
    </row>
    <row r="165" spans="1:6" ht="12.75" customHeight="1" x14ac:dyDescent="0.2">
      <c r="A165" s="53">
        <v>3211</v>
      </c>
      <c r="B165" s="85" t="s">
        <v>374</v>
      </c>
      <c r="C165" s="50" t="s">
        <v>375</v>
      </c>
      <c r="D165" s="242">
        <v>23403.43</v>
      </c>
      <c r="E165" s="242">
        <v>25564.89</v>
      </c>
      <c r="F165" s="52">
        <f t="shared" si="31"/>
        <v>109.23565477368061</v>
      </c>
    </row>
    <row r="166" spans="1:6" ht="12.75" customHeight="1" x14ac:dyDescent="0.2">
      <c r="A166" s="53">
        <v>3212</v>
      </c>
      <c r="B166" s="85" t="s">
        <v>376</v>
      </c>
      <c r="C166" s="50" t="s">
        <v>377</v>
      </c>
      <c r="D166" s="242">
        <v>18102.78</v>
      </c>
      <c r="E166" s="242">
        <v>20204.990000000002</v>
      </c>
      <c r="F166" s="52">
        <f t="shared" si="31"/>
        <v>111.61263629122158</v>
      </c>
    </row>
    <row r="167" spans="1:6" ht="12.75" customHeight="1" x14ac:dyDescent="0.2">
      <c r="A167" s="53">
        <v>3213</v>
      </c>
      <c r="B167" s="85" t="s">
        <v>378</v>
      </c>
      <c r="C167" s="50" t="s">
        <v>379</v>
      </c>
      <c r="D167" s="242">
        <v>5500.49</v>
      </c>
      <c r="E167" s="242">
        <v>6249.17</v>
      </c>
      <c r="F167" s="52">
        <f t="shared" si="31"/>
        <v>113.61115100654669</v>
      </c>
    </row>
    <row r="168" spans="1:6" ht="12.75" customHeight="1" x14ac:dyDescent="0.2">
      <c r="A168" s="53">
        <v>3214</v>
      </c>
      <c r="B168" s="85" t="s">
        <v>380</v>
      </c>
      <c r="C168" s="50" t="s">
        <v>381</v>
      </c>
      <c r="D168" s="242">
        <v>55.08</v>
      </c>
      <c r="E168" s="242">
        <v>48</v>
      </c>
      <c r="F168" s="52">
        <f t="shared" si="31"/>
        <v>87.145969498910674</v>
      </c>
    </row>
    <row r="169" spans="1:6" ht="12.75" customHeight="1" x14ac:dyDescent="0.2">
      <c r="A169" s="53">
        <v>322</v>
      </c>
      <c r="B169" s="85" t="s">
        <v>382</v>
      </c>
      <c r="C169" s="50" t="s">
        <v>383</v>
      </c>
      <c r="D169" s="51">
        <f t="shared" ref="D169:E169" si="41">SUM(D170:D176)</f>
        <v>42786.89</v>
      </c>
      <c r="E169" s="51">
        <f t="shared" si="41"/>
        <v>36549.26</v>
      </c>
      <c r="F169" s="52">
        <f t="shared" si="31"/>
        <v>85.421632654301362</v>
      </c>
    </row>
    <row r="170" spans="1:6" ht="12.75" customHeight="1" x14ac:dyDescent="0.2">
      <c r="A170" s="53">
        <v>3221</v>
      </c>
      <c r="B170" s="85" t="s">
        <v>384</v>
      </c>
      <c r="C170" s="50" t="s">
        <v>385</v>
      </c>
      <c r="D170" s="242">
        <v>13950.24</v>
      </c>
      <c r="E170" s="242">
        <v>17043.939999999999</v>
      </c>
      <c r="F170" s="52">
        <f t="shared" si="31"/>
        <v>122.17667939763042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27798.21</v>
      </c>
      <c r="E172" s="242">
        <v>18583.27</v>
      </c>
      <c r="F172" s="52">
        <f t="shared" si="31"/>
        <v>66.850599373125107</v>
      </c>
    </row>
    <row r="173" spans="1:6" ht="12.75" customHeight="1" x14ac:dyDescent="0.2">
      <c r="A173" s="53">
        <v>3224</v>
      </c>
      <c r="B173" s="85" t="s">
        <v>390</v>
      </c>
      <c r="C173" s="50" t="s">
        <v>391</v>
      </c>
      <c r="D173" s="242">
        <v>414.11</v>
      </c>
      <c r="E173" s="242">
        <v>291.07</v>
      </c>
      <c r="F173" s="52">
        <f t="shared" si="31"/>
        <v>70.28808770616503</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624.33000000000004</v>
      </c>
      <c r="E176" s="242">
        <v>630.98</v>
      </c>
      <c r="F176" s="52">
        <f t="shared" si="31"/>
        <v>101.06514183204393</v>
      </c>
    </row>
    <row r="177" spans="1:6" ht="12.75" customHeight="1" x14ac:dyDescent="0.2">
      <c r="A177" s="53">
        <v>323</v>
      </c>
      <c r="B177" s="85" t="s">
        <v>398</v>
      </c>
      <c r="C177" s="50" t="s">
        <v>399</v>
      </c>
      <c r="D177" s="51">
        <f t="shared" ref="D177:E177" si="42">SUM(D178:D186)</f>
        <v>286891.71000000002</v>
      </c>
      <c r="E177" s="51">
        <f t="shared" si="42"/>
        <v>206647.56</v>
      </c>
      <c r="F177" s="52">
        <f t="shared" si="31"/>
        <v>72.029812224270955</v>
      </c>
    </row>
    <row r="178" spans="1:6" ht="12.75" customHeight="1" x14ac:dyDescent="0.2">
      <c r="A178" s="53">
        <v>3231</v>
      </c>
      <c r="B178" s="85" t="s">
        <v>400</v>
      </c>
      <c r="C178" s="50" t="s">
        <v>401</v>
      </c>
      <c r="D178" s="242">
        <v>2209.0100000000002</v>
      </c>
      <c r="E178" s="242">
        <v>1791.36</v>
      </c>
      <c r="F178" s="52">
        <f t="shared" si="31"/>
        <v>81.093340455679225</v>
      </c>
    </row>
    <row r="179" spans="1:6" ht="12.75" customHeight="1" x14ac:dyDescent="0.2">
      <c r="A179" s="53">
        <v>3232</v>
      </c>
      <c r="B179" s="85" t="s">
        <v>402</v>
      </c>
      <c r="C179" s="50" t="s">
        <v>403</v>
      </c>
      <c r="D179" s="242">
        <v>8508.56</v>
      </c>
      <c r="E179" s="242">
        <v>6671.48</v>
      </c>
      <c r="F179" s="52">
        <f t="shared" si="31"/>
        <v>78.409037486954318</v>
      </c>
    </row>
    <row r="180" spans="1:6" ht="12.75" customHeight="1" x14ac:dyDescent="0.2">
      <c r="A180" s="53">
        <v>3233</v>
      </c>
      <c r="B180" s="85" t="s">
        <v>404</v>
      </c>
      <c r="C180" s="50" t="s">
        <v>405</v>
      </c>
      <c r="D180" s="242">
        <v>5087.42</v>
      </c>
      <c r="E180" s="242">
        <v>1058.4000000000001</v>
      </c>
      <c r="F180" s="52">
        <f t="shared" si="31"/>
        <v>20.804258347060003</v>
      </c>
    </row>
    <row r="181" spans="1:6" ht="12.75" customHeight="1" x14ac:dyDescent="0.2">
      <c r="A181" s="53">
        <v>3234</v>
      </c>
      <c r="B181" s="85" t="s">
        <v>406</v>
      </c>
      <c r="C181" s="50" t="s">
        <v>407</v>
      </c>
      <c r="D181" s="242">
        <v>4259.62</v>
      </c>
      <c r="E181" s="242">
        <v>4240.51</v>
      </c>
      <c r="F181" s="52">
        <f t="shared" si="31"/>
        <v>99.551368431925852</v>
      </c>
    </row>
    <row r="182" spans="1:6" ht="12.75" customHeight="1" x14ac:dyDescent="0.2">
      <c r="A182" s="53">
        <v>3235</v>
      </c>
      <c r="B182" s="85" t="s">
        <v>408</v>
      </c>
      <c r="C182" s="50" t="s">
        <v>409</v>
      </c>
      <c r="D182" s="242">
        <v>10853.41</v>
      </c>
      <c r="E182" s="242">
        <v>16659.330000000002</v>
      </c>
      <c r="F182" s="52">
        <f t="shared" si="31"/>
        <v>153.49397101924652</v>
      </c>
    </row>
    <row r="183" spans="1:6" ht="12.75" customHeight="1" x14ac:dyDescent="0.2">
      <c r="A183" s="53">
        <v>3236</v>
      </c>
      <c r="B183" s="85" t="s">
        <v>410</v>
      </c>
      <c r="C183" s="50" t="s">
        <v>411</v>
      </c>
      <c r="D183" s="242">
        <v>1669.65</v>
      </c>
      <c r="E183" s="242">
        <v>2888.8</v>
      </c>
      <c r="F183" s="52">
        <f t="shared" si="31"/>
        <v>173.0182972479262</v>
      </c>
    </row>
    <row r="184" spans="1:6" ht="12.75" customHeight="1" x14ac:dyDescent="0.2">
      <c r="A184" s="53">
        <v>3237</v>
      </c>
      <c r="B184" s="85" t="s">
        <v>412</v>
      </c>
      <c r="C184" s="50" t="s">
        <v>413</v>
      </c>
      <c r="D184" s="242">
        <v>229383.04000000001</v>
      </c>
      <c r="E184" s="242">
        <v>142420.94</v>
      </c>
      <c r="F184" s="52">
        <f t="shared" si="31"/>
        <v>62.08869670573727</v>
      </c>
    </row>
    <row r="185" spans="1:6" ht="12.75" customHeight="1" x14ac:dyDescent="0.2">
      <c r="A185" s="53">
        <v>3238</v>
      </c>
      <c r="B185" s="85" t="s">
        <v>414</v>
      </c>
      <c r="C185" s="50" t="s">
        <v>415</v>
      </c>
      <c r="D185" s="242">
        <v>17083.34</v>
      </c>
      <c r="E185" s="242">
        <v>21717.94</v>
      </c>
      <c r="F185" s="52">
        <f t="shared" si="31"/>
        <v>127.12935526659305</v>
      </c>
    </row>
    <row r="186" spans="1:6" ht="12.75" customHeight="1" x14ac:dyDescent="0.2">
      <c r="A186" s="53">
        <v>3239</v>
      </c>
      <c r="B186" s="85" t="s">
        <v>416</v>
      </c>
      <c r="C186" s="50" t="s">
        <v>417</v>
      </c>
      <c r="D186" s="242">
        <v>7837.66</v>
      </c>
      <c r="E186" s="242">
        <v>9198.7999999999993</v>
      </c>
      <c r="F186" s="52">
        <f t="shared" si="31"/>
        <v>117.3666630091124</v>
      </c>
    </row>
    <row r="187" spans="1:6" ht="12.75" customHeight="1" x14ac:dyDescent="0.2">
      <c r="A187" s="53">
        <v>324</v>
      </c>
      <c r="B187" s="85" t="s">
        <v>418</v>
      </c>
      <c r="C187" s="50" t="s">
        <v>419</v>
      </c>
      <c r="D187" s="242">
        <v>748.73</v>
      </c>
      <c r="E187" s="242">
        <v>2163.88</v>
      </c>
      <c r="F187" s="52">
        <f t="shared" si="31"/>
        <v>289.00671804255205</v>
      </c>
    </row>
    <row r="188" spans="1:6" ht="12.75" customHeight="1" x14ac:dyDescent="0.2">
      <c r="A188" s="53">
        <v>329</v>
      </c>
      <c r="B188" s="85" t="s">
        <v>420</v>
      </c>
      <c r="C188" s="50" t="s">
        <v>421</v>
      </c>
      <c r="D188" s="51">
        <f t="shared" ref="D188:E188" si="43">SUM(D189:D195)</f>
        <v>17934.740000000002</v>
      </c>
      <c r="E188" s="51">
        <f t="shared" si="43"/>
        <v>31362.969999999994</v>
      </c>
      <c r="F188" s="52">
        <f t="shared" si="31"/>
        <v>174.8727330309778</v>
      </c>
    </row>
    <row r="189" spans="1:6" ht="12.75" customHeight="1" x14ac:dyDescent="0.2">
      <c r="A189" s="53">
        <v>3291</v>
      </c>
      <c r="B189" s="232" t="s">
        <v>422</v>
      </c>
      <c r="C189" s="50" t="s">
        <v>423</v>
      </c>
      <c r="D189" s="242">
        <v>5491.56</v>
      </c>
      <c r="E189" s="242">
        <v>12373.91</v>
      </c>
      <c r="F189" s="52">
        <f t="shared" si="31"/>
        <v>225.32595473781583</v>
      </c>
    </row>
    <row r="190" spans="1:6" ht="12.75" customHeight="1" x14ac:dyDescent="0.2">
      <c r="A190" s="53">
        <v>3292</v>
      </c>
      <c r="B190" s="85" t="s">
        <v>424</v>
      </c>
      <c r="C190" s="50" t="s">
        <v>425</v>
      </c>
      <c r="D190" s="242">
        <v>3508.33</v>
      </c>
      <c r="E190" s="242">
        <v>3709.48</v>
      </c>
      <c r="F190" s="52">
        <f t="shared" si="31"/>
        <v>105.73349713396402</v>
      </c>
    </row>
    <row r="191" spans="1:6" ht="12.75" customHeight="1" x14ac:dyDescent="0.2">
      <c r="A191" s="53">
        <v>3293</v>
      </c>
      <c r="B191" s="85" t="s">
        <v>426</v>
      </c>
      <c r="C191" s="50" t="s">
        <v>427</v>
      </c>
      <c r="D191" s="242">
        <v>2105.63</v>
      </c>
      <c r="E191" s="242">
        <v>9572.31</v>
      </c>
      <c r="F191" s="52">
        <f t="shared" si="31"/>
        <v>454.60550998988418</v>
      </c>
    </row>
    <row r="192" spans="1:6" ht="12.75" customHeight="1" x14ac:dyDescent="0.2">
      <c r="A192" s="53">
        <v>3294</v>
      </c>
      <c r="B192" s="85" t="s">
        <v>428</v>
      </c>
      <c r="C192" s="50" t="s">
        <v>429</v>
      </c>
      <c r="D192" s="242">
        <v>659.2</v>
      </c>
      <c r="E192" s="242">
        <v>561.41999999999996</v>
      </c>
      <c r="F192" s="52">
        <f t="shared" si="31"/>
        <v>85.166868932038824</v>
      </c>
    </row>
    <row r="193" spans="1:6" ht="12.75" customHeight="1" x14ac:dyDescent="0.2">
      <c r="A193" s="53">
        <v>3295</v>
      </c>
      <c r="B193" s="85" t="s">
        <v>430</v>
      </c>
      <c r="C193" s="50" t="s">
        <v>431</v>
      </c>
      <c r="D193" s="242">
        <v>34.51</v>
      </c>
      <c r="E193" s="242">
        <v>280.77999999999997</v>
      </c>
      <c r="F193" s="52">
        <f t="shared" si="31"/>
        <v>813.61924079976814</v>
      </c>
    </row>
    <row r="194" spans="1:6" ht="12.75" customHeight="1" x14ac:dyDescent="0.2">
      <c r="A194" s="53" t="s">
        <v>432</v>
      </c>
      <c r="B194" s="85" t="s">
        <v>433</v>
      </c>
      <c r="C194" s="50" t="s">
        <v>432</v>
      </c>
      <c r="D194" s="242">
        <v>5204.17</v>
      </c>
      <c r="E194" s="242">
        <v>2098.96</v>
      </c>
      <c r="F194" s="52">
        <f t="shared" si="31"/>
        <v>40.332272004949878</v>
      </c>
    </row>
    <row r="195" spans="1:6" ht="12.75" customHeight="1" x14ac:dyDescent="0.2">
      <c r="A195" s="53">
        <v>3299</v>
      </c>
      <c r="B195" s="85" t="s">
        <v>434</v>
      </c>
      <c r="C195" s="50" t="s">
        <v>435</v>
      </c>
      <c r="D195" s="242">
        <v>931.34</v>
      </c>
      <c r="E195" s="242">
        <v>2766.11</v>
      </c>
      <c r="F195" s="52">
        <f t="shared" si="31"/>
        <v>297.00324263963751</v>
      </c>
    </row>
    <row r="196" spans="1:6" ht="12.75" customHeight="1" x14ac:dyDescent="0.2">
      <c r="A196" s="53">
        <v>34</v>
      </c>
      <c r="B196" s="232" t="s">
        <v>436</v>
      </c>
      <c r="C196" s="50" t="s">
        <v>437</v>
      </c>
      <c r="D196" s="51">
        <f t="shared" ref="D196:E196" si="44">D197+D202+D210</f>
        <v>7645.7999999999993</v>
      </c>
      <c r="E196" s="51">
        <f t="shared" si="44"/>
        <v>3379.9399999999996</v>
      </c>
      <c r="F196" s="52">
        <f t="shared" si="31"/>
        <v>44.206492453373095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1054.4000000000001</v>
      </c>
      <c r="E202" s="51">
        <f t="shared" si="46"/>
        <v>874.08</v>
      </c>
      <c r="F202" s="52">
        <f t="shared" si="31"/>
        <v>82.898330804248857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1054.4000000000001</v>
      </c>
      <c r="E204" s="242">
        <v>874.08</v>
      </c>
      <c r="F204" s="52">
        <f t="shared" si="31"/>
        <v>82.898330804248857</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6591.4</v>
      </c>
      <c r="E210" s="51">
        <f t="shared" si="47"/>
        <v>2505.8599999999997</v>
      </c>
      <c r="F210" s="52">
        <f t="shared" si="31"/>
        <v>38.017113208119667</v>
      </c>
    </row>
    <row r="211" spans="1:6" ht="12.75" customHeight="1" x14ac:dyDescent="0.2">
      <c r="A211" s="53">
        <v>3431</v>
      </c>
      <c r="B211" s="232" t="s">
        <v>466</v>
      </c>
      <c r="C211" s="50" t="s">
        <v>467</v>
      </c>
      <c r="D211" s="242">
        <v>2497.19</v>
      </c>
      <c r="E211" s="242">
        <v>1255.79</v>
      </c>
      <c r="F211" s="52">
        <f t="shared" si="31"/>
        <v>50.288123851208752</v>
      </c>
    </row>
    <row r="212" spans="1:6" ht="12.75" customHeight="1" x14ac:dyDescent="0.2">
      <c r="A212" s="53">
        <v>3432</v>
      </c>
      <c r="B212" s="85" t="s">
        <v>468</v>
      </c>
      <c r="C212" s="50" t="s">
        <v>469</v>
      </c>
      <c r="D212" s="242">
        <v>301.22000000000003</v>
      </c>
      <c r="E212" s="242">
        <v>77.47</v>
      </c>
      <c r="F212" s="52">
        <f t="shared" si="31"/>
        <v>25.718743775313722</v>
      </c>
    </row>
    <row r="213" spans="1:6" ht="12.75" customHeight="1" x14ac:dyDescent="0.2">
      <c r="A213" s="53">
        <v>3433</v>
      </c>
      <c r="B213" s="85" t="s">
        <v>470</v>
      </c>
      <c r="C213" s="50" t="s">
        <v>471</v>
      </c>
      <c r="D213" s="242">
        <v>3792.99</v>
      </c>
      <c r="E213" s="242">
        <v>1172.5999999999999</v>
      </c>
      <c r="F213" s="52">
        <f t="shared" si="31"/>
        <v>30.914924637291424</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856.42</v>
      </c>
      <c r="E252" s="51">
        <f t="shared" si="63"/>
        <v>450.71</v>
      </c>
      <c r="F252" s="52">
        <f t="shared" ref="F252:F258" si="64">IF(D252&lt;&gt;0,IF(E252/D252&gt;=100,"&gt;&gt;100",E252/D252*100),"-")</f>
        <v>52.627215618504941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856.42</v>
      </c>
      <c r="E259" s="51">
        <f t="shared" si="66"/>
        <v>450.71</v>
      </c>
      <c r="F259" s="52">
        <f t="shared" ref="F259:F262" si="67">IF(D259&lt;&gt;0,IF(E259/D259&gt;=100,"&gt;&gt;100",E259/D259*100),"-")</f>
        <v>52.627215618504941</v>
      </c>
    </row>
    <row r="260" spans="1:6" ht="12.75" customHeight="1" x14ac:dyDescent="0.2">
      <c r="A260" s="53">
        <v>3721</v>
      </c>
      <c r="B260" s="85" t="s">
        <v>560</v>
      </c>
      <c r="C260" s="50" t="s">
        <v>561</v>
      </c>
      <c r="D260" s="242">
        <v>856.42</v>
      </c>
      <c r="E260" s="242">
        <v>450.71</v>
      </c>
      <c r="F260" s="52">
        <f t="shared" si="67"/>
        <v>52.627215618504941</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663.61</v>
      </c>
      <c r="E263" s="51">
        <f t="shared" si="68"/>
        <v>809.7</v>
      </c>
      <c r="F263" s="52">
        <f t="shared" ref="F263:F267" si="69">IF(D263&lt;&gt;0,IF(E263/D263&gt;=100,"&gt;&gt;100",E263/D263*100),"-")</f>
        <v>122.01443618993085</v>
      </c>
    </row>
    <row r="264" spans="1:6" ht="12.75" customHeight="1" x14ac:dyDescent="0.2">
      <c r="A264" s="53">
        <v>381</v>
      </c>
      <c r="B264" s="85" t="s">
        <v>568</v>
      </c>
      <c r="C264" s="50" t="s">
        <v>569</v>
      </c>
      <c r="D264" s="51">
        <f t="shared" ref="D264:E264" si="70">SUM(D265:D267)</f>
        <v>663.61</v>
      </c>
      <c r="E264" s="51">
        <f t="shared" si="70"/>
        <v>809.7</v>
      </c>
      <c r="F264" s="52">
        <f t="shared" si="69"/>
        <v>122.01443618993085</v>
      </c>
    </row>
    <row r="265" spans="1:6" ht="12.75" customHeight="1" x14ac:dyDescent="0.2">
      <c r="A265" s="53">
        <v>3811</v>
      </c>
      <c r="B265" s="85" t="s">
        <v>570</v>
      </c>
      <c r="C265" s="50" t="s">
        <v>571</v>
      </c>
      <c r="D265" s="242">
        <v>663.61</v>
      </c>
      <c r="E265" s="242">
        <v>809.7</v>
      </c>
      <c r="F265" s="52">
        <f t="shared" si="69"/>
        <v>122.01443618993085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1951032.25</v>
      </c>
      <c r="E289" s="51">
        <f t="shared" si="79"/>
        <v>2018770.48</v>
      </c>
      <c r="F289" s="52">
        <f t="shared" si="76"/>
        <v>103.47191749393174</v>
      </c>
    </row>
    <row r="290" spans="1:6" ht="12.75" customHeight="1" x14ac:dyDescent="0.2">
      <c r="A290" s="53" t="s">
        <v>609</v>
      </c>
      <c r="B290" s="85" t="s">
        <v>620</v>
      </c>
      <c r="C290" s="50" t="s">
        <v>621</v>
      </c>
      <c r="D290" s="51">
        <f>IF(D6&gt;=D289,D6-D289,0)</f>
        <v>150341.14999999991</v>
      </c>
      <c r="E290" s="51">
        <f>IF(E6&gt;=E289,E6-E289,0)</f>
        <v>267974.81000000006</v>
      </c>
      <c r="F290" s="52">
        <f t="shared" si="76"/>
        <v>178.24448595743763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272966.86</v>
      </c>
      <c r="E292" s="242">
        <v>389563.48</v>
      </c>
      <c r="F292" s="52">
        <f t="shared" si="76"/>
        <v>142.71456981994078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16472.28</v>
      </c>
      <c r="E294" s="242">
        <v>2690.77</v>
      </c>
      <c r="F294" s="52">
        <f t="shared" si="76"/>
        <v>16.33514000490521</v>
      </c>
    </row>
    <row r="295" spans="1:6" ht="24" x14ac:dyDescent="0.2">
      <c r="A295" s="53">
        <v>9661</v>
      </c>
      <c r="B295" s="85" t="s">
        <v>630</v>
      </c>
      <c r="C295" s="50" t="s">
        <v>631</v>
      </c>
      <c r="D295" s="242">
        <v>16017.3</v>
      </c>
      <c r="E295" s="242">
        <v>57.57</v>
      </c>
      <c r="F295" s="52">
        <f t="shared" si="76"/>
        <v>0.35942387293738648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86</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86</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86</v>
      </c>
      <c r="E317" s="51">
        <f t="shared" si="87"/>
        <v>0</v>
      </c>
      <c r="F317" s="52">
        <f t="shared" si="81"/>
        <v>0</v>
      </c>
    </row>
    <row r="318" spans="1:6" ht="12.75" customHeight="1" x14ac:dyDescent="0.2">
      <c r="A318" s="53">
        <v>7221</v>
      </c>
      <c r="B318" s="85" t="s">
        <v>675</v>
      </c>
      <c r="C318" s="50" t="s">
        <v>676</v>
      </c>
      <c r="D318" s="242">
        <v>86</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28072.04</v>
      </c>
      <c r="E350" s="51">
        <f t="shared" si="95"/>
        <v>33101.129999999997</v>
      </c>
      <c r="F350" s="52">
        <f t="shared" si="81"/>
        <v>117.91494312490292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26641.119999999999</v>
      </c>
      <c r="E363" s="51">
        <f t="shared" si="99"/>
        <v>33101.129999999997</v>
      </c>
      <c r="F363" s="52">
        <f t="shared" si="81"/>
        <v>124.24826734011182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26147.8</v>
      </c>
      <c r="E369" s="51">
        <f t="shared" si="101"/>
        <v>32934.74</v>
      </c>
      <c r="F369" s="52">
        <f t="shared" si="81"/>
        <v>125.95606513741117</v>
      </c>
    </row>
    <row r="370" spans="1:6" ht="12.75" customHeight="1" x14ac:dyDescent="0.2">
      <c r="A370" s="53">
        <v>4221</v>
      </c>
      <c r="B370" s="85" t="s">
        <v>675</v>
      </c>
      <c r="C370" s="50" t="s">
        <v>767</v>
      </c>
      <c r="D370" s="242">
        <v>21182.799999999999</v>
      </c>
      <c r="E370" s="242">
        <v>28527.26</v>
      </c>
      <c r="F370" s="52">
        <f t="shared" si="81"/>
        <v>134.67180920369356</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4965</v>
      </c>
      <c r="E376" s="242">
        <v>4407.4799999999996</v>
      </c>
      <c r="F376" s="52">
        <f t="shared" si="81"/>
        <v>88.770996978851954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166.39</v>
      </c>
      <c r="F383" s="52" t="str">
        <f t="shared" si="81"/>
        <v>-</v>
      </c>
    </row>
    <row r="384" spans="1:6" ht="12.75" customHeight="1" x14ac:dyDescent="0.2">
      <c r="A384" s="53">
        <v>4241</v>
      </c>
      <c r="B384" s="85" t="s">
        <v>784</v>
      </c>
      <c r="C384" s="50" t="s">
        <v>785</v>
      </c>
      <c r="D384" s="242">
        <v>0</v>
      </c>
      <c r="E384" s="242">
        <v>166.39</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493.32</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493.32</v>
      </c>
      <c r="E393" s="242">
        <v>0</v>
      </c>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1430.92</v>
      </c>
      <c r="E402" s="51">
        <f t="shared" si="109"/>
        <v>0</v>
      </c>
      <c r="F402" s="52">
        <f t="shared" si="81"/>
        <v>0</v>
      </c>
    </row>
    <row r="403" spans="1:6" ht="12.75" customHeight="1" x14ac:dyDescent="0.2">
      <c r="A403" s="53">
        <v>451</v>
      </c>
      <c r="B403" s="85" t="s">
        <v>812</v>
      </c>
      <c r="C403" s="50" t="s">
        <v>813</v>
      </c>
      <c r="D403" s="242">
        <v>1355.27</v>
      </c>
      <c r="E403" s="242"/>
      <c r="F403" s="52">
        <f t="shared" si="81"/>
        <v>0</v>
      </c>
    </row>
    <row r="404" spans="1:6" ht="12.75" customHeight="1" x14ac:dyDescent="0.2">
      <c r="A404" s="53">
        <v>452</v>
      </c>
      <c r="B404" s="85" t="s">
        <v>814</v>
      </c>
      <c r="C404" s="50" t="s">
        <v>815</v>
      </c>
      <c r="D404" s="242">
        <v>75.650000000000006</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27986.04</v>
      </c>
      <c r="E408" s="51">
        <f t="shared" si="111"/>
        <v>33101.129999999997</v>
      </c>
      <c r="F408" s="52">
        <f t="shared" si="81"/>
        <v>118.27729110656597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2101459.4</v>
      </c>
      <c r="E412" s="51">
        <f>E6+E298</f>
        <v>2286745.29</v>
      </c>
      <c r="F412" s="52">
        <f t="shared" si="81"/>
        <v>108.81701021680456</v>
      </c>
    </row>
    <row r="413" spans="1:6" ht="12.75" customHeight="1" x14ac:dyDescent="0.2">
      <c r="A413" s="53" t="s">
        <v>609</v>
      </c>
      <c r="B413" s="85" t="s">
        <v>832</v>
      </c>
      <c r="C413" s="50" t="s">
        <v>833</v>
      </c>
      <c r="D413" s="51">
        <f t="shared" ref="D413:E413" si="112">D289+D350</f>
        <v>1979104.29</v>
      </c>
      <c r="E413" s="51">
        <f t="shared" si="112"/>
        <v>2051871.6099999999</v>
      </c>
      <c r="F413" s="52">
        <f t="shared" si="81"/>
        <v>103.67678046920912</v>
      </c>
    </row>
    <row r="414" spans="1:6" ht="12.75" customHeight="1" x14ac:dyDescent="0.2">
      <c r="A414" s="53" t="s">
        <v>609</v>
      </c>
      <c r="B414" s="85" t="s">
        <v>834</v>
      </c>
      <c r="C414" s="50" t="s">
        <v>835</v>
      </c>
      <c r="D414" s="51">
        <f t="shared" ref="D414:E414" si="113">IF(D412&gt;=D413,D412-D413,0)</f>
        <v>122355.10999999987</v>
      </c>
      <c r="E414" s="51">
        <f t="shared" si="113"/>
        <v>234873.68000000017</v>
      </c>
      <c r="F414" s="52">
        <f t="shared" si="81"/>
        <v>191.96066269729187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272966.86</v>
      </c>
      <c r="E416" s="51">
        <f t="shared" si="115"/>
        <v>389563.48</v>
      </c>
      <c r="F416" s="52">
        <f t="shared" si="81"/>
        <v>142.71456981994078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16472.28</v>
      </c>
      <c r="E418" s="62">
        <f t="shared" si="117"/>
        <v>2690.77</v>
      </c>
      <c r="F418" s="57">
        <f t="shared" si="81"/>
        <v>16.33514000490521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5902.57</v>
      </c>
      <c r="E528" s="51">
        <f t="shared" si="148"/>
        <v>5897.6</v>
      </c>
      <c r="F528" s="52">
        <f t="shared" si="119"/>
        <v>99.91579938907968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5902.57</v>
      </c>
      <c r="E593" s="51">
        <f t="shared" si="167"/>
        <v>5897.6</v>
      </c>
      <c r="F593" s="52">
        <f t="shared" si="119"/>
        <v>99.91579938907968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5902.57</v>
      </c>
      <c r="E599" s="51">
        <f t="shared" si="169"/>
        <v>5897.6</v>
      </c>
      <c r="F599" s="52">
        <f t="shared" si="119"/>
        <v>99.91579938907968</v>
      </c>
    </row>
    <row r="600" spans="1:6" ht="12.75" customHeight="1" x14ac:dyDescent="0.2">
      <c r="A600" s="53">
        <v>5422</v>
      </c>
      <c r="B600" s="85" t="s">
        <v>1198</v>
      </c>
      <c r="C600" s="50" t="s">
        <v>1199</v>
      </c>
      <c r="D600" s="242">
        <v>5902.57</v>
      </c>
      <c r="E600" s="242">
        <v>5897.6</v>
      </c>
      <c r="F600" s="52">
        <f t="shared" si="119"/>
        <v>99.91579938907968</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5902.57</v>
      </c>
      <c r="E636" s="51">
        <f t="shared" si="179"/>
        <v>5897.6</v>
      </c>
      <c r="F636" s="52">
        <f t="shared" si="119"/>
        <v>99.91579938907968</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2101459.4</v>
      </c>
      <c r="E639" s="51">
        <f t="shared" si="180"/>
        <v>2286745.29</v>
      </c>
      <c r="F639" s="52">
        <f t="shared" si="119"/>
        <v>108.81701021680456</v>
      </c>
    </row>
    <row r="640" spans="1:6" ht="12.75" customHeight="1" x14ac:dyDescent="0.2">
      <c r="A640" s="53" t="s">
        <v>609</v>
      </c>
      <c r="B640" s="85" t="s">
        <v>1278</v>
      </c>
      <c r="C640" s="50" t="s">
        <v>1279</v>
      </c>
      <c r="D640" s="51">
        <f t="shared" ref="D640:E640" si="181">D413+D528</f>
        <v>1985006.86</v>
      </c>
      <c r="E640" s="51">
        <f t="shared" si="181"/>
        <v>2057769.21</v>
      </c>
      <c r="F640" s="52">
        <f t="shared" si="119"/>
        <v>103.66559690378097</v>
      </c>
    </row>
    <row r="641" spans="1:6" ht="12.75" customHeight="1" x14ac:dyDescent="0.2">
      <c r="A641" s="53" t="s">
        <v>609</v>
      </c>
      <c r="B641" s="85" t="s">
        <v>1280</v>
      </c>
      <c r="C641" s="50" t="s">
        <v>1281</v>
      </c>
      <c r="D641" s="51">
        <f t="shared" ref="D641:E641" si="182">IF(D639&gt;=D640,D639-D640,0)</f>
        <v>116452.5399999998</v>
      </c>
      <c r="E641" s="51">
        <f t="shared" si="182"/>
        <v>228976.08000000007</v>
      </c>
      <c r="F641" s="52">
        <f t="shared" si="119"/>
        <v>196.62609334240409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272966.86</v>
      </c>
      <c r="E643" s="51">
        <f t="shared" si="184"/>
        <v>389563.48</v>
      </c>
      <c r="F643" s="52">
        <f t="shared" si="119"/>
        <v>142.71456981994078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389419.39999999979</v>
      </c>
      <c r="E645" s="51">
        <f t="shared" si="186"/>
        <v>618539.56000000006</v>
      </c>
      <c r="F645" s="52">
        <f t="shared" si="119"/>
        <v>158.83634970420079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133309.96</v>
      </c>
      <c r="E647" s="243">
        <v>154613.37</v>
      </c>
      <c r="F647" s="57">
        <f t="shared" si="119"/>
        <v>115.98035885690763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265058.03999999998</v>
      </c>
      <c r="E649" s="242">
        <v>435700.27</v>
      </c>
      <c r="F649" s="52">
        <f t="shared" ref="F649:F724" si="188">IF(D649&lt;&gt;0,IF(E649/D649&gt;=100,"&gt;&gt;100",E649/D649*100),"-")</f>
        <v>164.37919408141707</v>
      </c>
    </row>
    <row r="650" spans="1:6" ht="12.75" customHeight="1" x14ac:dyDescent="0.2">
      <c r="A650" s="53" t="s">
        <v>1297</v>
      </c>
      <c r="B650" s="85" t="s">
        <v>1298</v>
      </c>
      <c r="C650" s="50" t="s">
        <v>1297</v>
      </c>
      <c r="D650" s="242">
        <v>2259471.21</v>
      </c>
      <c r="E650" s="242">
        <v>2381994.11</v>
      </c>
      <c r="F650" s="52">
        <f t="shared" si="188"/>
        <v>105.42263603349917</v>
      </c>
    </row>
    <row r="651" spans="1:6" ht="12.75" customHeight="1" x14ac:dyDescent="0.2">
      <c r="A651" s="53" t="s">
        <v>1299</v>
      </c>
      <c r="B651" s="85" t="s">
        <v>1300</v>
      </c>
      <c r="C651" s="50" t="s">
        <v>1299</v>
      </c>
      <c r="D651" s="242">
        <v>2088828.98</v>
      </c>
      <c r="E651" s="242">
        <v>2195510.79</v>
      </c>
      <c r="F651" s="52">
        <f t="shared" si="188"/>
        <v>105.10725440050149</v>
      </c>
    </row>
    <row r="652" spans="1:6" ht="24" x14ac:dyDescent="0.2">
      <c r="A652" s="53">
        <v>11</v>
      </c>
      <c r="B652" s="85" t="s">
        <v>1301</v>
      </c>
      <c r="C652" s="50" t="s">
        <v>1302</v>
      </c>
      <c r="D652" s="51">
        <f t="shared" ref="D652:E652" si="189">+D649+D650-D651</f>
        <v>435700.27</v>
      </c>
      <c r="E652" s="51">
        <f t="shared" si="189"/>
        <v>622183.58999999985</v>
      </c>
      <c r="F652" s="52">
        <f t="shared" si="188"/>
        <v>142.80082727513567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48</v>
      </c>
      <c r="E654" s="262">
        <v>47</v>
      </c>
      <c r="F654" s="52">
        <f t="shared" si="188"/>
        <v>97.916666666666657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45</v>
      </c>
      <c r="E656" s="262">
        <v>43</v>
      </c>
      <c r="F656" s="52">
        <f t="shared" si="188"/>
        <v>95.555555555555557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2064.9</v>
      </c>
      <c r="E716" s="242">
        <v>0</v>
      </c>
      <c r="F716" s="52">
        <f t="shared" si="188"/>
        <v>0</v>
      </c>
    </row>
    <row r="717" spans="1:6" ht="12.75" customHeight="1" x14ac:dyDescent="0.2">
      <c r="A717" s="53">
        <v>31215</v>
      </c>
      <c r="B717" s="85" t="s">
        <v>1414</v>
      </c>
      <c r="C717" s="50" t="s">
        <v>1415</v>
      </c>
      <c r="D717" s="242">
        <v>4423.45</v>
      </c>
      <c r="E717" s="242">
        <v>972.11</v>
      </c>
      <c r="F717" s="52">
        <f t="shared" si="188"/>
        <v>21.976285478529203</v>
      </c>
    </row>
    <row r="718" spans="1:6" ht="12.75" customHeight="1" x14ac:dyDescent="0.2">
      <c r="A718" s="53">
        <v>32121</v>
      </c>
      <c r="B718" s="85" t="s">
        <v>1416</v>
      </c>
      <c r="C718" s="50" t="s">
        <v>1417</v>
      </c>
      <c r="D718" s="242">
        <v>18102.78</v>
      </c>
      <c r="E718" s="242">
        <v>20204.990000000002</v>
      </c>
      <c r="F718" s="52">
        <f t="shared" si="188"/>
        <v>111.61263629122158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1357.75</v>
      </c>
      <c r="E720" s="242">
        <v>2888.8</v>
      </c>
      <c r="F720" s="52">
        <f t="shared" si="188"/>
        <v>212.76376357945131</v>
      </c>
    </row>
    <row r="721" spans="1:6" ht="12.75" customHeight="1" x14ac:dyDescent="0.2">
      <c r="A721" s="53" t="s">
        <v>1422</v>
      </c>
      <c r="B721" s="85" t="s">
        <v>1423</v>
      </c>
      <c r="C721" s="50" t="s">
        <v>1422</v>
      </c>
      <c r="D721" s="242">
        <v>218996.21</v>
      </c>
      <c r="E721" s="242">
        <v>134435.48000000001</v>
      </c>
      <c r="F721" s="52">
        <f t="shared" si="188"/>
        <v>61.387126288623904</v>
      </c>
    </row>
    <row r="722" spans="1:6" ht="12.75" customHeight="1" x14ac:dyDescent="0.2">
      <c r="A722" s="53" t="s">
        <v>1424</v>
      </c>
      <c r="B722" s="85" t="s">
        <v>1425</v>
      </c>
      <c r="C722" s="50" t="s">
        <v>1424</v>
      </c>
      <c r="D722" s="242">
        <v>311.25</v>
      </c>
      <c r="E722" s="242">
        <v>413.37</v>
      </c>
      <c r="F722" s="52">
        <f t="shared" si="188"/>
        <v>132.80963855421689</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5491.56</v>
      </c>
      <c r="E725" s="242">
        <v>12373.91</v>
      </c>
      <c r="F725" s="52">
        <f t="shared" ref="F725:F979" si="190">IF(D725&lt;&gt;0,IF(E725/D725&gt;=100,"&gt;&gt;100",E725/D725*100),"-")</f>
        <v>225.32595473781583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1054.4000000000001</v>
      </c>
      <c r="E739" s="242">
        <v>874.08</v>
      </c>
      <c r="F739" s="52">
        <f t="shared" si="190"/>
        <v>82.898330804248857</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856.42</v>
      </c>
      <c r="E819" s="242">
        <v>450.71</v>
      </c>
      <c r="F819" s="52">
        <f t="shared" si="190"/>
        <v>52.627215618504941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5902.57</v>
      </c>
      <c r="E947" s="242">
        <v>5897.6</v>
      </c>
      <c r="F947" s="52">
        <f t="shared" si="190"/>
        <v>99.91579938907968</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D176" sqref="D1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2079403.2100000002</v>
      </c>
      <c r="E6" s="229">
        <f t="shared" si="0"/>
        <v>2259399.36</v>
      </c>
      <c r="F6" s="230">
        <f t="shared" ref="F6:F260" si="1">IF(D6&gt;0,IF(E6/D6&gt;=100,"&gt;&gt;100",E6/D6*100),"-")</f>
        <v>108.65614466373744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1274458.8700000001</v>
      </c>
      <c r="E7" s="104">
        <f t="shared" si="2"/>
        <v>1257079.1799999997</v>
      </c>
      <c r="F7" s="93">
        <f t="shared" si="1"/>
        <v>98.63630828666912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103209.64</v>
      </c>
      <c r="E8" s="104">
        <f>E9+E10-E11</f>
        <v>103209.64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103209.64</v>
      </c>
      <c r="E9" s="247">
        <v>103209.64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1171249.2300000002</v>
      </c>
      <c r="E12" s="104">
        <f t="shared" si="3"/>
        <v>1153869.5399999998</v>
      </c>
      <c r="F12" s="93">
        <f t="shared" si="1"/>
        <v>98.516140753407328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1100139.5900000001</v>
      </c>
      <c r="E13" s="104">
        <f t="shared" si="4"/>
        <v>1078014.48</v>
      </c>
      <c r="F13" s="93">
        <f t="shared" si="1"/>
        <v>97.988881574564545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1740662.79</v>
      </c>
      <c r="E15" s="247">
        <v>1740662.79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9520.76</v>
      </c>
      <c r="E16" s="247">
        <v>9520.76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598.74</v>
      </c>
      <c r="E17" s="247">
        <v>598.74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650642.69999999995</v>
      </c>
      <c r="E18" s="247">
        <v>672767.81</v>
      </c>
      <c r="F18" s="93">
        <f t="shared" si="1"/>
        <v>103.40050076639606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63600.359999999986</v>
      </c>
      <c r="E19" s="104">
        <f t="shared" si="5"/>
        <v>71096.170000000042</v>
      </c>
      <c r="F19" s="93">
        <f t="shared" si="1"/>
        <v>111.78579806780976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461433.66</v>
      </c>
      <c r="E20" s="247">
        <v>492723.21</v>
      </c>
      <c r="F20" s="93">
        <f t="shared" si="1"/>
        <v>106.78094224855639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12651.03</v>
      </c>
      <c r="E21" s="247">
        <v>12651.03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2851.64</v>
      </c>
      <c r="E22" s="247">
        <v>3601.47</v>
      </c>
      <c r="F22" s="93">
        <f t="shared" si="1"/>
        <v>126.29469357983476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211177.95</v>
      </c>
      <c r="E26" s="247">
        <v>211177.95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624513.92000000004</v>
      </c>
      <c r="E28" s="247">
        <v>649057.49</v>
      </c>
      <c r="F28" s="93">
        <f t="shared" si="1"/>
        <v>103.93002769257728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699.42999999999302</v>
      </c>
      <c r="E35" s="104">
        <f t="shared" si="7"/>
        <v>572.63000000000466</v>
      </c>
      <c r="F35" s="93">
        <f t="shared" si="1"/>
        <v>81.870952060965408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207052.63</v>
      </c>
      <c r="E36" s="247">
        <v>207219.02</v>
      </c>
      <c r="F36" s="93">
        <f t="shared" si="1"/>
        <v>100.08036121057722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0.5</v>
      </c>
      <c r="E37" s="247">
        <v>0.51</v>
      </c>
      <c r="F37" s="93">
        <f t="shared" si="1"/>
        <v>102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206353.7</v>
      </c>
      <c r="E40" s="247">
        <v>206646.9</v>
      </c>
      <c r="F40" s="93">
        <f t="shared" si="1"/>
        <v>100.14208613657036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6809.8500000000058</v>
      </c>
      <c r="E45" s="104">
        <f t="shared" si="9"/>
        <v>4186.260000000002</v>
      </c>
      <c r="F45" s="93">
        <f t="shared" si="1"/>
        <v>61.473600740104381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62940.06</v>
      </c>
      <c r="E47" s="247">
        <v>69124.91</v>
      </c>
      <c r="F47" s="93">
        <f t="shared" si="1"/>
        <v>109.82657150310948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6184.88</v>
      </c>
      <c r="E49" s="247"/>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62315.09</v>
      </c>
      <c r="E50" s="247">
        <v>64938.65</v>
      </c>
      <c r="F50" s="93">
        <f t="shared" si="1"/>
        <v>104.21015198726344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12320.39</v>
      </c>
      <c r="E54" s="247">
        <v>12320.39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12320.39</v>
      </c>
      <c r="E55" s="247">
        <v>12320.39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804944.34000000008</v>
      </c>
      <c r="E68" s="104">
        <f t="shared" si="13"/>
        <v>1002320.1800000002</v>
      </c>
      <c r="F68" s="93">
        <f t="shared" si="1"/>
        <v>124.52043330101559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435700.27</v>
      </c>
      <c r="E69" s="104">
        <f t="shared" si="14"/>
        <v>622183.59000000008</v>
      </c>
      <c r="F69" s="93">
        <f t="shared" si="1"/>
        <v>142.80082727513573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435700.27</v>
      </c>
      <c r="E70" s="104">
        <f t="shared" si="15"/>
        <v>621345.54</v>
      </c>
      <c r="F70" s="93">
        <f t="shared" si="1"/>
        <v>142.60848174365373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435700.27</v>
      </c>
      <c r="E72" s="247">
        <v>621345.54</v>
      </c>
      <c r="F72" s="93">
        <f t="shared" si="1"/>
        <v>142.60848174365373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838.05</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18238.43</v>
      </c>
      <c r="E78" s="104">
        <f>E79+SUM(E82:E84)-E85+E86</f>
        <v>28517.780000000002</v>
      </c>
      <c r="F78" s="93">
        <f t="shared" si="1"/>
        <v>156.36093676922852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2660.29</v>
      </c>
      <c r="E82" s="247">
        <v>11091.7</v>
      </c>
      <c r="F82" s="93">
        <f t="shared" si="1"/>
        <v>416.93574760646402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5.82</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15572.32</v>
      </c>
      <c r="E86" s="247">
        <v>17426.080000000002</v>
      </c>
      <c r="F86" s="93">
        <f t="shared" si="1"/>
        <v>111.90419924584137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196947.38</v>
      </c>
      <c r="E134" s="104">
        <f t="shared" si="23"/>
        <v>196947.38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196947.38</v>
      </c>
      <c r="E135" s="104">
        <f t="shared" si="24"/>
        <v>196947.38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196947.38</v>
      </c>
      <c r="E140" s="247">
        <v>196947.38</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20748.3</v>
      </c>
      <c r="E146" s="104">
        <f t="shared" si="26"/>
        <v>58.06</v>
      </c>
      <c r="F146" s="93">
        <f t="shared" si="1"/>
        <v>0.27983015475966705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20748.3</v>
      </c>
      <c r="E160" s="247">
        <v>58.06</v>
      </c>
      <c r="F160" s="93">
        <f t="shared" si="1"/>
        <v>0.27983015475966705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133309.96</v>
      </c>
      <c r="E170" s="104">
        <f t="shared" si="29"/>
        <v>154613.37000000002</v>
      </c>
      <c r="F170" s="93">
        <f t="shared" si="1"/>
        <v>115.98035885690766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4066.94</v>
      </c>
      <c r="E171" s="247">
        <v>8858.7000000000007</v>
      </c>
      <c r="F171" s="93">
        <f t="shared" si="1"/>
        <v>217.82224473437032</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129243.02</v>
      </c>
      <c r="E173" s="247">
        <v>145754.67000000001</v>
      </c>
      <c r="F173" s="93">
        <f t="shared" si="1"/>
        <v>112.77566092157241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2079403.2100000004</v>
      </c>
      <c r="E175" s="104">
        <f t="shared" si="30"/>
        <v>2259399.36</v>
      </c>
      <c r="F175" s="93">
        <f t="shared" si="1"/>
        <v>108.65614466373741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233292.75000000003</v>
      </c>
      <c r="E176" s="104">
        <f t="shared" si="31"/>
        <v>209191.74999999997</v>
      </c>
      <c r="F176" s="93">
        <f t="shared" si="1"/>
        <v>89.669203179267228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202200.55000000002</v>
      </c>
      <c r="E177" s="104">
        <f t="shared" si="32"/>
        <v>184127.14999999997</v>
      </c>
      <c r="F177" s="93">
        <f t="shared" si="1"/>
        <v>91.061646469309778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131426.82</v>
      </c>
      <c r="E178" s="247">
        <v>145300.29999999999</v>
      </c>
      <c r="F178" s="93">
        <f t="shared" si="1"/>
        <v>110.55604936648393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48684.88</v>
      </c>
      <c r="E179" s="247">
        <v>19875.27</v>
      </c>
      <c r="F179" s="93">
        <f t="shared" si="1"/>
        <v>40.824317529384899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94.66</v>
      </c>
      <c r="E180" s="104">
        <f t="shared" si="33"/>
        <v>91.78</v>
      </c>
      <c r="F180" s="93">
        <f t="shared" si="1"/>
        <v>96.957532220578926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94.66</v>
      </c>
      <c r="E183" s="247">
        <v>91.78</v>
      </c>
      <c r="F183" s="93">
        <f t="shared" si="1"/>
        <v>96.957532220578926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21994.19</v>
      </c>
      <c r="E188" s="247">
        <v>18859.8</v>
      </c>
      <c r="F188" s="93">
        <f t="shared" si="1"/>
        <v>85.749009170149023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30962.2</v>
      </c>
      <c r="E206" s="104">
        <f t="shared" si="37"/>
        <v>25064.6</v>
      </c>
      <c r="F206" s="93">
        <f t="shared" si="1"/>
        <v>80.95225791448928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30962.2</v>
      </c>
      <c r="E207" s="104">
        <f t="shared" si="38"/>
        <v>25064.6</v>
      </c>
      <c r="F207" s="93">
        <f t="shared" si="1"/>
        <v>80.95225791448928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30962.2</v>
      </c>
      <c r="E208" s="247">
        <v>25064.6</v>
      </c>
      <c r="F208" s="93">
        <f t="shared" si="1"/>
        <v>80.95225791448928</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130</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130</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1846110.4600000004</v>
      </c>
      <c r="E237" s="104">
        <f t="shared" si="41"/>
        <v>2050207.61</v>
      </c>
      <c r="F237" s="93">
        <f t="shared" si="1"/>
        <v>111.05552210564906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1440529.6900000002</v>
      </c>
      <c r="E238" s="104">
        <f t="shared" si="42"/>
        <v>1429047.58</v>
      </c>
      <c r="F238" s="93">
        <f t="shared" si="1"/>
        <v>99.202924446493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1471491.8900000001</v>
      </c>
      <c r="E239" s="104">
        <f t="shared" si="43"/>
        <v>1454112.1800000002</v>
      </c>
      <c r="F239" s="93">
        <f t="shared" si="1"/>
        <v>98.818905485099208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965183.51</v>
      </c>
      <c r="E240" s="247">
        <v>967734.9</v>
      </c>
      <c r="F240" s="93">
        <f t="shared" si="1"/>
        <v>100.26434247721451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506308.38</v>
      </c>
      <c r="E241" s="247">
        <v>486377.28</v>
      </c>
      <c r="F241" s="93">
        <f t="shared" si="1"/>
        <v>96.063446550104501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30962.2</v>
      </c>
      <c r="E242" s="104">
        <f t="shared" si="44"/>
        <v>25064.6</v>
      </c>
      <c r="F242" s="93">
        <f t="shared" si="1"/>
        <v>80.95225791448928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30962.2</v>
      </c>
      <c r="E244" s="247">
        <v>25064.6</v>
      </c>
      <c r="F244" s="93">
        <f t="shared" si="1"/>
        <v>80.95225791448928</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389419.4</v>
      </c>
      <c r="E245" s="104">
        <f t="shared" si="45"/>
        <v>618539.56000000006</v>
      </c>
      <c r="F245" s="93">
        <f t="shared" si="1"/>
        <v>158.83634970420067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389419.4</v>
      </c>
      <c r="E246" s="104">
        <f t="shared" si="46"/>
        <v>618539.56000000006</v>
      </c>
      <c r="F246" s="93">
        <f t="shared" si="1"/>
        <v>158.83634970420067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389419.4</v>
      </c>
      <c r="E247" s="247">
        <v>618539.56000000006</v>
      </c>
      <c r="F247" s="93">
        <f t="shared" si="1"/>
        <v>158.83634970420067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310.91000000000003</v>
      </c>
      <c r="E254" s="247">
        <v>70.3</v>
      </c>
      <c r="F254" s="93">
        <f t="shared" si="1"/>
        <v>22.61104499694445</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16472.28</v>
      </c>
      <c r="E255" s="247">
        <v>2690.77</v>
      </c>
      <c r="F255" s="93">
        <f t="shared" si="1"/>
        <v>16.33514000490521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130003.17</v>
      </c>
      <c r="E259" s="104">
        <f t="shared" si="49"/>
        <v>119814.48</v>
      </c>
      <c r="F259" s="93">
        <f t="shared" si="1"/>
        <v>92.162737262483674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130003.17</v>
      </c>
      <c r="E260" s="248">
        <v>119814.48</v>
      </c>
      <c r="F260" s="97">
        <f t="shared" si="1"/>
        <v>92.162737262483674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20748.3</v>
      </c>
      <c r="E265" s="247">
        <v>58.06</v>
      </c>
      <c r="F265" s="93">
        <f t="shared" si="50"/>
        <v>0.27983015475966705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10638.5</v>
      </c>
      <c r="E268" s="247">
        <v>14645.92</v>
      </c>
      <c r="F268" s="93">
        <f t="shared" si="50"/>
        <v>137.66903228838652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4593.82</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340</v>
      </c>
      <c r="E271" s="247">
        <v>2780.16</v>
      </c>
      <c r="F271" s="93">
        <f t="shared" si="50"/>
        <v>817.69411764705887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202200.55</v>
      </c>
      <c r="E288" s="247">
        <v>184127.15</v>
      </c>
      <c r="F288" s="93">
        <f t="shared" si="50"/>
        <v>91.061646469309807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30962.2</v>
      </c>
      <c r="E294" s="247">
        <v>25064.6</v>
      </c>
      <c r="F294" s="93">
        <f t="shared" si="50"/>
        <v>80.95225791448928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3375.04</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9378.66</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5" workbookViewId="0">
      <selection activeCell="E68" sqref="E6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1979104.29</v>
      </c>
      <c r="E35" s="81">
        <f t="shared" si="7"/>
        <v>2051871.61</v>
      </c>
      <c r="F35" s="63">
        <f t="shared" si="1"/>
        <v>103.67678046920913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1979104.29</v>
      </c>
      <c r="E66" s="81">
        <f t="shared" si="14"/>
        <v>2051871.61</v>
      </c>
      <c r="F66" s="63">
        <f t="shared" si="1"/>
        <v>103.67678046920913</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1979104.29</v>
      </c>
      <c r="E67" s="249">
        <v>2051871.61</v>
      </c>
      <c r="F67" s="63">
        <f t="shared" si="1"/>
        <v>103.67678046920913</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1979104.29</v>
      </c>
      <c r="E141" s="106">
        <f t="shared" si="28"/>
        <v>2051871.61</v>
      </c>
      <c r="F141" s="82">
        <f t="shared" si="1"/>
        <v>103.67678046920913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9" workbookViewId="0">
      <selection activeCell="E15" sqref="E1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57.56</v>
      </c>
      <c r="E5" s="107">
        <f t="shared" si="0"/>
        <v>70.3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57.56</v>
      </c>
      <c r="E6" s="108">
        <f t="shared" si="1"/>
        <v>70.3</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57.56</v>
      </c>
      <c r="E14" s="81">
        <f>SUM(E15:E21)</f>
        <v>70.3</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57.56</v>
      </c>
      <c r="E15" s="250">
        <v>70.3</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9"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233162.75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2106418.5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6819.3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2065945.5999999999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1708531.03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310177.27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1818.65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45418.65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33653.599999999999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2130389.5000000005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3282.85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2087555.4500000002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1694657.55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338986.88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1821.53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52089.49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33653.599999999999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5897.6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5897.6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209191.74999999953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209191.75000000003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12915.11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171212.04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25064.6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Matosec Renata</cp:lastModifiedBy>
  <cp:lastPrinted>2024-01-29T16:20:50Z</cp:lastPrinted>
  <dcterms:created xsi:type="dcterms:W3CDTF">2022-04-01T05:14:30Z</dcterms:created>
  <dcterms:modified xsi:type="dcterms:W3CDTF">2024-01-29T16:35:37Z</dcterms:modified>
</cp:coreProperties>
</file>